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'Расходы'!$9:$9</definedName>
    <definedName name="_xlnm.Print_Area" localSheetId="0">'Доходы'!$A$1:$G$38</definedName>
    <definedName name="_xlnm.Print_Area" localSheetId="2">'Источники'!$A$1:$D$21</definedName>
    <definedName name="_xlnm.Print_Area" localSheetId="1">'Расходы'!$A$1:$N$116</definedName>
  </definedNames>
  <calcPr fullCalcOnLoad="1"/>
</workbook>
</file>

<file path=xl/sharedStrings.xml><?xml version="1.0" encoding="utf-8"?>
<sst xmlns="http://schemas.openxmlformats.org/spreadsheetml/2006/main" count="516" uniqueCount="236">
  <si>
    <t>Код дохода по КД</t>
  </si>
  <si>
    <t>Наименование</t>
  </si>
  <si>
    <t>Утверждено по бюджету</t>
  </si>
  <si>
    <t>% Исполнения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</si>
  <si>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</si>
  <si>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</si>
  <si>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</si>
  <si>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</si>
  <si>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</si>
  <si>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</si>
  <si>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</si>
  <si>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</si>
  <si>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</si>
  <si>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</si>
  <si>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</si>
  <si>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</si>
  <si>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</si>
  <si>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</si>
  <si>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</si>
  <si>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</si>
  <si>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</si>
  <si>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</si>
  <si>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</si>
  <si>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</si>
  <si>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</si>
  <si>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</si>
  <si>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</si>
  <si>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</si>
  <si>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</si>
  <si>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</si>
  <si>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</si>
  <si>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</si>
  <si>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</si>
  <si>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</si>
  <si>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</si>
  <si>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</si>
  <si>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</si>
  <si>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</si>
  <si>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</si>
  <si>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</si>
  <si>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</si>
  <si>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</si>
  <si>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</si>
  <si>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</si>
  <si>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</si>
  <si>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</si>
  <si>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</si>
  <si>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</si>
  <si>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</si>
  <si>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</si>
  <si>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</si>
  <si>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</si>
  <si>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</si>
  <si>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</si>
  <si>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Прочие мероприятия по благоустройству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</si>
  <si>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</si>
  <si>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</si>
  <si>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</si>
  <si>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</si>
  <si>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</si>
  <si>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</si>
  <si>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</si>
  <si>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</si>
  <si>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</si>
  <si>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</si>
  <si>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</si>
  <si>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</si>
  <si>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</si>
  <si>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</si>
  <si>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</si>
  <si>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</si>
  <si>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</si>
  <si>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</si>
  <si>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</si>
  <si>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</si>
  <si>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</si>
  <si>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</si>
  <si>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</si>
  <si>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</si>
  <si>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</si>
  <si>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</si>
  <si>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</si>
  <si>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</si>
  <si>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</si>
  <si>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</si>
  <si>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</si>
  <si>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</si>
  <si>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</si>
  <si>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</si>
  <si>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</si>
  <si>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</si>
  <si>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</si>
  <si>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</si>
  <si>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</si>
  <si>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</si>
  <si>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</si>
  <si>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</si>
  <si>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</si>
  <si>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</si>
  <si>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</si>
  <si>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</si>
  <si>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</si>
  <si>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</si>
  <si>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</si>
  <si>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</si>
  <si>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</si>
  <si>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</si>
  <si>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</si>
  <si>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</si>
  <si>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</si>
  <si>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</si>
  <si>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</si>
  <si>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</si>
  <si>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</si>
  <si>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</si>
  <si>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</si>
  <si>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</si>
  <si>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</si>
  <si>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</si>
  <si>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</si>
  <si>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</si>
  <si>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</si>
  <si>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(приложение 3)</t>
  </si>
  <si>
    <t xml:space="preserve">%     Исполнения </t>
  </si>
  <si>
    <t>Коммунальное хозяйство</t>
  </si>
  <si>
    <t>Уплата  налогов, сборов</t>
  </si>
  <si>
    <t>Администрация Шольского сельского поселения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</si>
  <si>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</si>
  <si>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</si>
  <si>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</si>
  <si>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</si>
  <si>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</si>
  <si>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</si>
  <si>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</si>
  <si>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</si>
  <si>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</si>
  <si>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</si>
  <si>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</si>
  <si>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</si>
  <si>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</si>
  <si>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</si>
  <si>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</si>
  <si>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</si>
  <si>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</si>
  <si>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</si>
  <si>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</si>
  <si>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</si>
  <si>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</si>
  <si>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</si>
  <si>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</si>
  <si>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</si>
  <si>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</si>
  <si>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</si>
  <si>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</si>
  <si>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</si>
  <si>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</si>
  <si>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</si>
  <si>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</si>
  <si>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</si>
  <si>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</si>
  <si>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</si>
  <si>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</si>
  <si>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</si>
  <si>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</si>
  <si>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Закупка товаров, работ, услуг в целях капитального ремонта государственного (муниципального) имущества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</si>
  <si>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</si>
  <si>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</si>
  <si>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</si>
  <si>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</si>
  <si>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</si>
  <si>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</si>
  <si>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</si>
  <si>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</si>
  <si>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</si>
  <si>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</si>
  <si>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</si>
  <si>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</si>
  <si>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</si>
  <si>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</si>
  <si>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</si>
  <si>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</si>
  <si>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</si>
  <si>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</si>
  <si>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 (софинансирование)</t>
  </si>
  <si>
    <t>S0110</t>
  </si>
  <si>
    <t>Субсидии  гражданам на приобретение жилья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</si>
  <si>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</si>
  <si>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</si>
  <si>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</si>
  <si>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>тыс. руб.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</si>
  <si>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</si>
  <si>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</si>
  <si>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</si>
  <si>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</si>
  <si>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</si>
  <si>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</si>
  <si>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</si>
  <si>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</si>
  <si>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 xml:space="preserve">Исполнение по доходам  бюджета Куностьского сельского поселения  </t>
  </si>
  <si>
    <t xml:space="preserve">Исполнение по расходам бюджета Куностьского сельского поселения  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</si>
  <si>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</si>
  <si>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</si>
  <si>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Фактически исполнено за  1 квартал</t>
  </si>
  <si>
    <t>Фактически исполнено за   1 квартал</t>
  </si>
  <si>
    <t>1 17 05050 10 0000 180</t>
  </si>
  <si>
    <t>Прочие неналоговые доходы бюджетов сельских поселений</t>
  </si>
  <si>
    <t>1 17 00000 00 0000 000</t>
  </si>
  <si>
    <t>ПРОЧИЕ НЕНАЛОГОВЫЕ ДОХОДЫ</t>
  </si>
  <si>
    <t>Прочие субсидии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</si>
  <si>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</si>
  <si>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</si>
  <si>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</si>
  <si>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</si>
  <si>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</si>
  <si>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</si>
  <si>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1 16 00000 00 0000 000</t>
  </si>
  <si>
    <t>ШТРАФЫ, САНКЦИИ, ВОЗМЕЩЕНИЕ УЩЕРБА</t>
  </si>
  <si>
    <t>Другие вопросы в области жилищно-коммунального хозяйства</t>
  </si>
  <si>
    <t>В % к аналогичному периоду прошлого года</t>
  </si>
  <si>
    <t>5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</si>
  <si>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</si>
  <si>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</si>
  <si>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за 1 квартал 2021 года</t>
  </si>
  <si>
    <t>Фактически исполнено 1 квартал 2020 г</t>
  </si>
  <si>
    <t>Фактически исполнено за  1 квартал 2020 г</t>
  </si>
  <si>
    <t>Куностьского сельского поселения за 1 квартал 2021 года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</si>
  <si>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</si>
  <si>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</si>
  <si>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</si>
  <si>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</si>
  <si>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</si>
  <si>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</si>
  <si>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‾</t>
  </si>
  <si>
    <t xml:space="preserve">                                                                                 от 27.04.2021 № 35</t>
  </si>
  <si>
    <t xml:space="preserve">  от 27.04.2021 № 35</t>
  </si>
  <si>
    <t xml:space="preserve"> от 27.04.2021 № 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</si>
</sst>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6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center" vertical="top" wrapText="1"/>
    </xf>
    <xf numFmtId="0" fontId="17" fillId="41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26" fillId="41" borderId="0" xfId="0" applyFont="1" applyFill="1" applyAlignment="1">
      <alignment/>
    </xf>
    <xf numFmtId="0" fontId="22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" fillId="0" borderId="0" xfId="68" applyFont="1">
      <alignment/>
      <protection/>
    </xf>
    <xf numFmtId="0" fontId="2" fillId="0" borderId="0" xfId="68">
      <alignment/>
      <protection/>
    </xf>
    <xf numFmtId="0" fontId="9" fillId="41" borderId="0" xfId="68" applyFont="1" applyFill="1">
      <alignment/>
      <protection/>
    </xf>
    <xf numFmtId="0" fontId="9" fillId="0" borderId="0" xfId="68" applyFont="1">
      <alignment/>
      <protection/>
    </xf>
    <xf numFmtId="0" fontId="9" fillId="41" borderId="0" xfId="66" applyFont="1" applyFill="1" applyProtection="1">
      <alignment/>
      <protection hidden="1"/>
    </xf>
    <xf numFmtId="0" fontId="9" fillId="41" borderId="0" xfId="66" applyFont="1" applyFill="1" applyAlignment="1" applyProtection="1">
      <alignment wrapText="1"/>
      <protection hidden="1"/>
    </xf>
    <xf numFmtId="0" fontId="9" fillId="41" borderId="0" xfId="68" applyFont="1" applyFill="1" applyAlignment="1">
      <alignment/>
      <protection/>
    </xf>
    <xf numFmtId="49" fontId="9" fillId="41" borderId="0" xfId="68" applyNumberFormat="1" applyFont="1" applyFill="1" applyAlignment="1">
      <alignment/>
      <protection/>
    </xf>
    <xf numFmtId="0" fontId="9" fillId="41" borderId="0" xfId="68" applyFont="1" applyFill="1" applyBorder="1" applyAlignment="1">
      <alignment/>
      <protection/>
    </xf>
    <xf numFmtId="0" fontId="2" fillId="41" borderId="0" xfId="68" applyFont="1" applyFill="1">
      <alignment/>
      <protection/>
    </xf>
    <xf numFmtId="0" fontId="16" fillId="41" borderId="0" xfId="66" applyFont="1" applyFill="1" applyProtection="1">
      <alignment/>
      <protection hidden="1"/>
    </xf>
    <xf numFmtId="49" fontId="16" fillId="41" borderId="0" xfId="66" applyNumberFormat="1" applyFont="1" applyFill="1" applyProtection="1">
      <alignment/>
      <protection hidden="1"/>
    </xf>
    <xf numFmtId="49" fontId="16" fillId="41" borderId="0" xfId="66" applyNumberFormat="1" applyFont="1" applyFill="1" applyBorder="1" applyProtection="1">
      <alignment/>
      <protection hidden="1"/>
    </xf>
    <xf numFmtId="0" fontId="16" fillId="41" borderId="0" xfId="66" applyFont="1" applyFill="1" applyBorder="1" applyProtection="1">
      <alignment/>
      <protection hidden="1"/>
    </xf>
    <xf numFmtId="177" fontId="9" fillId="41" borderId="0" xfId="66" applyNumberFormat="1" applyFont="1" applyFill="1" applyBorder="1" applyAlignment="1" applyProtection="1">
      <alignment horizontal="right"/>
      <protection hidden="1"/>
    </xf>
    <xf numFmtId="0" fontId="6" fillId="0" borderId="0" xfId="68" applyFont="1">
      <alignment/>
      <protection/>
    </xf>
    <xf numFmtId="0" fontId="8" fillId="0" borderId="0" xfId="68" applyFont="1" applyFill="1">
      <alignment/>
      <protection/>
    </xf>
    <xf numFmtId="0" fontId="8" fillId="0" borderId="0" xfId="68" applyFont="1">
      <alignment/>
      <protection/>
    </xf>
    <xf numFmtId="0" fontId="4" fillId="0" borderId="0" xfId="68" applyFont="1">
      <alignment/>
      <protection/>
    </xf>
    <xf numFmtId="0" fontId="5" fillId="0" borderId="0" xfId="68" applyFont="1">
      <alignment/>
      <protection/>
    </xf>
    <xf numFmtId="0" fontId="6" fillId="0" borderId="0" xfId="68" applyFont="1" applyFill="1">
      <alignment/>
      <protection/>
    </xf>
    <xf numFmtId="0" fontId="2" fillId="0" borderId="0" xfId="68" applyFill="1">
      <alignment/>
      <protection/>
    </xf>
    <xf numFmtId="0" fontId="5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7" fillId="0" borderId="0" xfId="68" applyFont="1">
      <alignment/>
      <protection/>
    </xf>
    <xf numFmtId="0" fontId="7" fillId="41" borderId="0" xfId="68" applyFont="1" applyFill="1">
      <alignment/>
      <protection/>
    </xf>
    <xf numFmtId="0" fontId="2" fillId="33" borderId="0" xfId="68" applyFill="1">
      <alignment/>
      <protection/>
    </xf>
    <xf numFmtId="0" fontId="19" fillId="41" borderId="0" xfId="68" applyFont="1" applyFill="1" applyBorder="1" applyAlignment="1">
      <alignment horizontal="left" vertical="top" wrapText="1"/>
      <protection/>
    </xf>
    <xf numFmtId="0" fontId="19" fillId="41" borderId="0" xfId="68" applyFont="1" applyFill="1" applyBorder="1" applyAlignment="1">
      <alignment horizontal="center"/>
      <protection/>
    </xf>
    <xf numFmtId="179" fontId="19" fillId="41" borderId="0" xfId="66" applyNumberFormat="1" applyFont="1" applyFill="1" applyBorder="1" applyAlignment="1" applyProtection="1">
      <alignment horizontal="center"/>
      <protection hidden="1"/>
    </xf>
    <xf numFmtId="49" fontId="19" fillId="41" borderId="0" xfId="66" applyNumberFormat="1" applyFont="1" applyFill="1" applyBorder="1" applyAlignment="1" applyProtection="1">
      <alignment horizontal="center"/>
      <protection hidden="1"/>
    </xf>
    <xf numFmtId="178" fontId="19" fillId="41" borderId="0" xfId="66" applyNumberFormat="1" applyFont="1" applyFill="1" applyBorder="1" applyAlignment="1" applyProtection="1">
      <alignment horizontal="center"/>
      <protection hidden="1"/>
    </xf>
    <xf numFmtId="177" fontId="18" fillId="41" borderId="0" xfId="66" applyNumberFormat="1" applyFont="1" applyFill="1" applyBorder="1" applyAlignment="1" applyProtection="1">
      <alignment horizontal="right"/>
      <protection hidden="1"/>
    </xf>
    <xf numFmtId="49" fontId="2" fillId="41" borderId="0" xfId="68" applyNumberFormat="1" applyFont="1" applyFill="1">
      <alignment/>
      <protection/>
    </xf>
    <xf numFmtId="177" fontId="2" fillId="41" borderId="0" xfId="68" applyNumberFormat="1" applyFont="1" applyFill="1" applyBorder="1">
      <alignment/>
      <protection/>
    </xf>
    <xf numFmtId="0" fontId="2" fillId="41" borderId="0" xfId="68" applyFont="1" applyFill="1" applyBorder="1">
      <alignment/>
      <protection/>
    </xf>
    <xf numFmtId="49" fontId="6" fillId="41" borderId="0" xfId="68" applyNumberFormat="1" applyFont="1" applyFill="1" applyBorder="1" applyAlignment="1">
      <alignment horizontal="right"/>
      <protection/>
    </xf>
    <xf numFmtId="0" fontId="15" fillId="41" borderId="12" xfId="68" applyFont="1" applyFill="1" applyBorder="1" applyAlignment="1">
      <alignment horizontal="left" vertical="top" wrapText="1"/>
      <protection/>
    </xf>
    <xf numFmtId="0" fontId="14" fillId="41" borderId="12" xfId="68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right"/>
    </xf>
    <xf numFmtId="0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41" borderId="12" xfId="68" applyFont="1" applyFill="1" applyBorder="1" applyAlignment="1">
      <alignment horizontal="center" vertical="top"/>
      <protection/>
    </xf>
    <xf numFmtId="0" fontId="23" fillId="41" borderId="12" xfId="0" applyFont="1" applyFill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5" fillId="41" borderId="12" xfId="68" applyFont="1" applyFill="1" applyBorder="1" applyAlignment="1">
      <alignment horizontal="center" vertical="top"/>
      <protection/>
    </xf>
    <xf numFmtId="49" fontId="15" fillId="41" borderId="12" xfId="68" applyNumberFormat="1" applyFont="1" applyFill="1" applyBorder="1" applyAlignment="1">
      <alignment horizontal="center" vertical="top"/>
      <protection/>
    </xf>
    <xf numFmtId="179" fontId="15" fillId="41" borderId="12" xfId="66" applyNumberFormat="1" applyFont="1" applyFill="1" applyBorder="1" applyAlignment="1" applyProtection="1">
      <alignment horizontal="center" vertical="top"/>
      <protection hidden="1"/>
    </xf>
    <xf numFmtId="49" fontId="15" fillId="41" borderId="12" xfId="66" applyNumberFormat="1" applyFont="1" applyFill="1" applyBorder="1" applyAlignment="1" applyProtection="1">
      <alignment horizontal="center" vertical="top"/>
      <protection hidden="1"/>
    </xf>
    <xf numFmtId="178" fontId="15" fillId="41" borderId="12" xfId="66" applyNumberFormat="1" applyFont="1" applyFill="1" applyBorder="1" applyAlignment="1" applyProtection="1">
      <alignment horizontal="center" vertical="top"/>
      <protection hidden="1"/>
    </xf>
    <xf numFmtId="177" fontId="15" fillId="41" borderId="12" xfId="66" applyNumberFormat="1" applyFont="1" applyFill="1" applyBorder="1" applyAlignment="1" applyProtection="1">
      <alignment horizontal="center" vertical="top"/>
      <protection hidden="1"/>
    </xf>
    <xf numFmtId="179" fontId="14" fillId="41" borderId="12" xfId="66" applyNumberFormat="1" applyFont="1" applyFill="1" applyBorder="1" applyAlignment="1" applyProtection="1">
      <alignment horizontal="center" vertical="top"/>
      <protection hidden="1"/>
    </xf>
    <xf numFmtId="0" fontId="14" fillId="41" borderId="12" xfId="66" applyNumberFormat="1" applyFont="1" applyFill="1" applyBorder="1" applyAlignment="1" applyProtection="1">
      <alignment horizontal="center" vertical="top"/>
      <protection hidden="1"/>
    </xf>
    <xf numFmtId="49" fontId="14" fillId="41" borderId="12" xfId="66" applyNumberFormat="1" applyFont="1" applyFill="1" applyBorder="1" applyAlignment="1" applyProtection="1">
      <alignment horizontal="center" vertical="top"/>
      <protection hidden="1"/>
    </xf>
    <xf numFmtId="178" fontId="14" fillId="41" borderId="12" xfId="66" applyNumberFormat="1" applyFont="1" applyFill="1" applyBorder="1" applyAlignment="1" applyProtection="1">
      <alignment horizontal="center" vertical="top"/>
      <protection hidden="1"/>
    </xf>
    <xf numFmtId="177" fontId="14" fillId="41" borderId="12" xfId="66" applyNumberFormat="1" applyFont="1" applyFill="1" applyBorder="1" applyAlignment="1" applyProtection="1">
      <alignment horizontal="center" vertical="top"/>
      <protection hidden="1"/>
    </xf>
    <xf numFmtId="177" fontId="14" fillId="41" borderId="12" xfId="68" applyNumberFormat="1" applyFont="1" applyFill="1" applyBorder="1" applyAlignment="1">
      <alignment horizontal="center" vertical="top"/>
      <protection/>
    </xf>
    <xf numFmtId="0" fontId="14" fillId="41" borderId="12" xfId="66" applyNumberFormat="1" applyFont="1" applyFill="1" applyBorder="1" applyAlignment="1" applyProtection="1">
      <alignment horizontal="left" vertical="top" wrapText="1"/>
      <protection hidden="1"/>
    </xf>
    <xf numFmtId="177" fontId="17" fillId="0" borderId="12" xfId="0" applyNumberFormat="1" applyFont="1" applyBorder="1" applyAlignment="1">
      <alignment horizontal="center" vertical="center" wrapText="1"/>
    </xf>
    <xf numFmtId="177" fontId="17" fillId="41" borderId="12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23" fillId="41" borderId="12" xfId="0" applyNumberFormat="1" applyFont="1" applyFill="1" applyBorder="1" applyAlignment="1">
      <alignment horizontal="center" vertical="top" wrapText="1"/>
    </xf>
    <xf numFmtId="177" fontId="23" fillId="41" borderId="12" xfId="0" applyNumberFormat="1" applyFont="1" applyFill="1" applyBorder="1" applyAlignment="1">
      <alignment horizontal="center" vertical="center" wrapText="1"/>
    </xf>
    <xf numFmtId="0" fontId="14" fillId="41" borderId="0" xfId="68" applyFont="1" applyFill="1" applyAlignment="1">
      <alignment horizontal="right"/>
      <protection/>
    </xf>
    <xf numFmtId="0" fontId="2" fillId="41" borderId="0" xfId="68" applyFill="1">
      <alignment/>
      <protection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176" fontId="17" fillId="0" borderId="12" xfId="0" applyNumberFormat="1" applyFont="1" applyBorder="1" applyAlignment="1">
      <alignment horizontal="center" vertical="center" wrapText="1"/>
    </xf>
    <xf numFmtId="0" fontId="14" fillId="41" borderId="12" xfId="70" applyFont="1" applyFill="1" applyBorder="1" applyAlignment="1">
      <alignment horizontal="center" vertical="center"/>
      <protection/>
    </xf>
    <xf numFmtId="0" fontId="14" fillId="41" borderId="12" xfId="69" applyFont="1" applyFill="1" applyBorder="1" applyAlignment="1" applyProtection="1">
      <alignment horizontal="center" vertical="center"/>
      <protection hidden="1"/>
    </xf>
    <xf numFmtId="0" fontId="14" fillId="41" borderId="12" xfId="70" applyFont="1" applyFill="1" applyBorder="1" applyAlignment="1">
      <alignment horizontal="left" vertical="center" wrapText="1"/>
      <protection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14" fillId="42" borderId="12" xfId="69" applyFont="1" applyFill="1" applyBorder="1" applyAlignment="1" applyProtection="1">
      <alignment horizontal="center" vertical="center"/>
      <protection hidden="1"/>
    </xf>
    <xf numFmtId="0" fontId="14" fillId="42" borderId="12" xfId="67" applyNumberFormat="1" applyFont="1" applyFill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176" fontId="23" fillId="43" borderId="14" xfId="0" applyNumberFormat="1" applyFont="1" applyFill="1" applyBorder="1" applyAlignment="1">
      <alignment horizontal="center" vertical="top" wrapText="1"/>
    </xf>
    <xf numFmtId="176" fontId="23" fillId="43" borderId="14" xfId="0" applyNumberFormat="1" applyFont="1" applyFill="1" applyBorder="1" applyAlignment="1">
      <alignment horizontal="center" vertical="center" wrapText="1"/>
    </xf>
    <xf numFmtId="176" fontId="17" fillId="43" borderId="14" xfId="0" applyNumberFormat="1" applyFont="1" applyFill="1" applyBorder="1" applyAlignment="1">
      <alignment horizontal="center" vertical="center" wrapText="1"/>
    </xf>
    <xf numFmtId="176" fontId="23" fillId="43" borderId="15" xfId="0" applyNumberFormat="1" applyFont="1" applyFill="1" applyBorder="1" applyAlignment="1">
      <alignment horizontal="center" vertical="center" wrapText="1"/>
    </xf>
    <xf numFmtId="0" fontId="6" fillId="0" borderId="12" xfId="68" applyFont="1" applyBorder="1">
      <alignment/>
      <protection/>
    </xf>
    <xf numFmtId="0" fontId="15" fillId="0" borderId="12" xfId="68" applyFont="1" applyBorder="1" applyAlignment="1">
      <alignment horizontal="center" wrapText="1"/>
      <protection/>
    </xf>
    <xf numFmtId="176" fontId="14" fillId="0" borderId="12" xfId="68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177" fontId="23" fillId="15" borderId="12" xfId="0" applyNumberFormat="1" applyFont="1" applyFill="1" applyBorder="1" applyAlignment="1">
      <alignment horizontal="center" vertical="top" wrapText="1"/>
    </xf>
    <xf numFmtId="177" fontId="23" fillId="15" borderId="12" xfId="0" applyNumberFormat="1" applyFont="1" applyFill="1" applyBorder="1" applyAlignment="1">
      <alignment horizontal="center" vertical="center" wrapText="1"/>
    </xf>
    <xf numFmtId="177" fontId="17" fillId="15" borderId="12" xfId="0" applyNumberFormat="1" applyFont="1" applyFill="1" applyBorder="1" applyAlignment="1">
      <alignment horizontal="center" vertical="center" wrapText="1"/>
    </xf>
    <xf numFmtId="176" fontId="17" fillId="15" borderId="12" xfId="0" applyNumberFormat="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top" wrapText="1"/>
    </xf>
    <xf numFmtId="0" fontId="14" fillId="15" borderId="12" xfId="68" applyFont="1" applyFill="1" applyBorder="1" applyAlignment="1">
      <alignment horizontal="center" vertical="top"/>
      <protection/>
    </xf>
    <xf numFmtId="0" fontId="15" fillId="15" borderId="12" xfId="68" applyFont="1" applyFill="1" applyBorder="1" applyAlignment="1">
      <alignment horizontal="center" vertical="top"/>
      <protection/>
    </xf>
    <xf numFmtId="177" fontId="15" fillId="15" borderId="12" xfId="66" applyNumberFormat="1" applyFont="1" applyFill="1" applyBorder="1" applyAlignment="1" applyProtection="1">
      <alignment horizontal="center" vertical="top"/>
      <protection hidden="1"/>
    </xf>
    <xf numFmtId="177" fontId="14" fillId="15" borderId="12" xfId="66" applyNumberFormat="1" applyFont="1" applyFill="1" applyBorder="1" applyAlignment="1" applyProtection="1">
      <alignment horizontal="center" vertical="top"/>
      <protection hidden="1"/>
    </xf>
    <xf numFmtId="177" fontId="14" fillId="15" borderId="12" xfId="68" applyNumberFormat="1" applyFont="1" applyFill="1" applyBorder="1" applyAlignment="1">
      <alignment horizontal="center" vertical="top"/>
      <protection/>
    </xf>
    <xf numFmtId="176" fontId="15" fillId="15" borderId="12" xfId="66" applyNumberFormat="1" applyFont="1" applyFill="1" applyBorder="1" applyAlignment="1">
      <alignment horizontal="center" vertical="top" wrapText="1"/>
      <protection/>
    </xf>
    <xf numFmtId="49" fontId="14" fillId="15" borderId="12" xfId="66" applyNumberFormat="1" applyFont="1" applyFill="1" applyBorder="1" applyAlignment="1" applyProtection="1">
      <alignment horizontal="center" vertical="top" wrapText="1"/>
      <protection hidden="1"/>
    </xf>
    <xf numFmtId="176" fontId="15" fillId="15" borderId="12" xfId="68" applyNumberFormat="1" applyFont="1" applyFill="1" applyBorder="1" applyAlignment="1">
      <alignment horizontal="center" vertical="top"/>
      <protection/>
    </xf>
    <xf numFmtId="176" fontId="14" fillId="15" borderId="12" xfId="68" applyNumberFormat="1" applyFont="1" applyFill="1" applyBorder="1" applyAlignment="1">
      <alignment horizontal="center" vertical="top"/>
      <protection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left" vertical="center" wrapText="1"/>
    </xf>
    <xf numFmtId="176" fontId="23" fillId="15" borderId="14" xfId="0" applyNumberFormat="1" applyFont="1" applyFill="1" applyBorder="1" applyAlignment="1">
      <alignment horizontal="center" vertical="center" wrapText="1"/>
    </xf>
    <xf numFmtId="0" fontId="26" fillId="15" borderId="0" xfId="0" applyFont="1" applyFill="1" applyAlignment="1">
      <alignment/>
    </xf>
    <xf numFmtId="0" fontId="21" fillId="15" borderId="0" xfId="0" applyFont="1" applyFill="1" applyAlignment="1">
      <alignment/>
    </xf>
    <xf numFmtId="1" fontId="14" fillId="15" borderId="12" xfId="0" applyNumberFormat="1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left" vertical="top" wrapText="1"/>
    </xf>
    <xf numFmtId="176" fontId="17" fillId="15" borderId="14" xfId="0" applyNumberFormat="1" applyFont="1" applyFill="1" applyBorder="1" applyAlignment="1">
      <alignment horizontal="center" vertical="center" wrapText="1"/>
    </xf>
    <xf numFmtId="0" fontId="22" fillId="15" borderId="0" xfId="0" applyFont="1" applyFill="1" applyAlignment="1">
      <alignment/>
    </xf>
    <xf numFmtId="0" fontId="0" fillId="15" borderId="0" xfId="0" applyFill="1" applyAlignment="1">
      <alignment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center" wrapText="1"/>
    </xf>
    <xf numFmtId="176" fontId="17" fillId="0" borderId="12" xfId="0" applyNumberFormat="1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/>
    </xf>
    <xf numFmtId="0" fontId="14" fillId="15" borderId="12" xfId="68" applyFont="1" applyFill="1" applyBorder="1" applyAlignment="1">
      <alignment horizontal="left" vertical="top" wrapText="1"/>
      <protection/>
    </xf>
    <xf numFmtId="179" fontId="14" fillId="15" borderId="12" xfId="66" applyNumberFormat="1" applyFont="1" applyFill="1" applyBorder="1" applyAlignment="1" applyProtection="1">
      <alignment horizontal="center" vertical="top"/>
      <protection hidden="1"/>
    </xf>
    <xf numFmtId="49" fontId="14" fillId="15" borderId="12" xfId="66" applyNumberFormat="1" applyFont="1" applyFill="1" applyBorder="1" applyAlignment="1" applyProtection="1">
      <alignment horizontal="center" vertical="top"/>
      <protection hidden="1"/>
    </xf>
    <xf numFmtId="178" fontId="14" fillId="15" borderId="12" xfId="66" applyNumberFormat="1" applyFont="1" applyFill="1" applyBorder="1" applyAlignment="1" applyProtection="1">
      <alignment horizontal="center" vertical="top"/>
      <protection hidden="1"/>
    </xf>
    <xf numFmtId="0" fontId="2" fillId="15" borderId="0" xfId="68" applyFill="1">
      <alignment/>
      <protection/>
    </xf>
    <xf numFmtId="0" fontId="15" fillId="15" borderId="12" xfId="68" applyFont="1" applyFill="1" applyBorder="1" applyAlignment="1">
      <alignment horizontal="left" vertical="top" wrapText="1"/>
      <protection/>
    </xf>
    <xf numFmtId="179" fontId="15" fillId="15" borderId="12" xfId="66" applyNumberFormat="1" applyFont="1" applyFill="1" applyBorder="1" applyAlignment="1" applyProtection="1">
      <alignment horizontal="center" vertical="top"/>
      <protection hidden="1"/>
    </xf>
    <xf numFmtId="49" fontId="15" fillId="15" borderId="12" xfId="66" applyNumberFormat="1" applyFont="1" applyFill="1" applyBorder="1" applyAlignment="1" applyProtection="1">
      <alignment horizontal="center" vertical="top"/>
      <protection hidden="1"/>
    </xf>
    <xf numFmtId="178" fontId="15" fillId="15" borderId="12" xfId="66" applyNumberFormat="1" applyFont="1" applyFill="1" applyBorder="1" applyAlignment="1" applyProtection="1">
      <alignment horizontal="center" vertical="top"/>
      <protection hidden="1"/>
    </xf>
    <xf numFmtId="0" fontId="6" fillId="15" borderId="0" xfId="68" applyFont="1" applyFill="1">
      <alignment/>
      <protection/>
    </xf>
    <xf numFmtId="0" fontId="4" fillId="15" borderId="0" xfId="68" applyFont="1" applyFill="1">
      <alignment/>
      <protection/>
    </xf>
    <xf numFmtId="176" fontId="33" fillId="0" borderId="12" xfId="68" applyNumberFormat="1" applyFont="1" applyBorder="1" applyAlignment="1">
      <alignment horizontal="center" vertical="center"/>
      <protection/>
    </xf>
    <xf numFmtId="0" fontId="15" fillId="9" borderId="12" xfId="68" applyFont="1" applyFill="1" applyBorder="1" applyAlignment="1">
      <alignment horizontal="left" vertical="top" wrapText="1"/>
      <protection/>
    </xf>
    <xf numFmtId="0" fontId="15" fillId="9" borderId="12" xfId="68" applyFont="1" applyFill="1" applyBorder="1" applyAlignment="1">
      <alignment horizontal="center" vertical="top"/>
      <protection/>
    </xf>
    <xf numFmtId="179" fontId="15" fillId="9" borderId="12" xfId="66" applyNumberFormat="1" applyFont="1" applyFill="1" applyBorder="1" applyAlignment="1" applyProtection="1">
      <alignment horizontal="center" vertical="top"/>
      <protection hidden="1"/>
    </xf>
    <xf numFmtId="49" fontId="15" fillId="9" borderId="12" xfId="66" applyNumberFormat="1" applyFont="1" applyFill="1" applyBorder="1" applyAlignment="1" applyProtection="1">
      <alignment horizontal="center" vertical="top"/>
      <protection hidden="1"/>
    </xf>
    <xf numFmtId="178" fontId="15" fillId="9" borderId="12" xfId="66" applyNumberFormat="1" applyFont="1" applyFill="1" applyBorder="1" applyAlignment="1" applyProtection="1">
      <alignment horizontal="center" vertical="top"/>
      <protection hidden="1"/>
    </xf>
    <xf numFmtId="177" fontId="15" fillId="9" borderId="12" xfId="66" applyNumberFormat="1" applyFont="1" applyFill="1" applyBorder="1" applyAlignment="1" applyProtection="1">
      <alignment horizontal="center" vertical="top"/>
      <protection hidden="1"/>
    </xf>
    <xf numFmtId="176" fontId="14" fillId="9" borderId="12" xfId="68" applyNumberFormat="1" applyFont="1" applyFill="1" applyBorder="1" applyAlignment="1">
      <alignment horizontal="center" vertical="top"/>
      <protection/>
    </xf>
    <xf numFmtId="176" fontId="33" fillId="9" borderId="12" xfId="68" applyNumberFormat="1" applyFont="1" applyFill="1" applyBorder="1" applyAlignment="1">
      <alignment horizontal="center" vertical="center"/>
      <protection/>
    </xf>
    <xf numFmtId="0" fontId="3" fillId="9" borderId="0" xfId="68" applyFont="1" applyFill="1">
      <alignment/>
      <protection/>
    </xf>
    <xf numFmtId="0" fontId="14" fillId="9" borderId="12" xfId="68" applyFont="1" applyFill="1" applyBorder="1" applyAlignment="1">
      <alignment horizontal="left" vertical="top" wrapText="1"/>
      <protection/>
    </xf>
    <xf numFmtId="0" fontId="14" fillId="9" borderId="12" xfId="68" applyFont="1" applyFill="1" applyBorder="1" applyAlignment="1">
      <alignment horizontal="center" vertical="top"/>
      <protection/>
    </xf>
    <xf numFmtId="179" fontId="14" fillId="9" borderId="12" xfId="66" applyNumberFormat="1" applyFont="1" applyFill="1" applyBorder="1" applyAlignment="1" applyProtection="1">
      <alignment horizontal="center" vertical="top"/>
      <protection hidden="1"/>
    </xf>
    <xf numFmtId="49" fontId="14" fillId="9" borderId="12" xfId="66" applyNumberFormat="1" applyFont="1" applyFill="1" applyBorder="1" applyAlignment="1" applyProtection="1">
      <alignment horizontal="center" vertical="top"/>
      <protection hidden="1"/>
    </xf>
    <xf numFmtId="178" fontId="14" fillId="9" borderId="12" xfId="66" applyNumberFormat="1" applyFont="1" applyFill="1" applyBorder="1" applyAlignment="1" applyProtection="1">
      <alignment horizontal="center" vertical="top"/>
      <protection hidden="1"/>
    </xf>
    <xf numFmtId="177" fontId="14" fillId="9" borderId="12" xfId="66" applyNumberFormat="1" applyFont="1" applyFill="1" applyBorder="1" applyAlignment="1" applyProtection="1">
      <alignment horizontal="center" vertical="top"/>
      <protection hidden="1"/>
    </xf>
    <xf numFmtId="0" fontId="20" fillId="9" borderId="0" xfId="68" applyFont="1" applyFill="1">
      <alignment/>
      <protection/>
    </xf>
    <xf numFmtId="0" fontId="2" fillId="9" borderId="0" xfId="68" applyFill="1">
      <alignment/>
      <protection/>
    </xf>
    <xf numFmtId="0" fontId="23" fillId="0" borderId="12" xfId="0" applyFont="1" applyBorder="1" applyAlignment="1">
      <alignment horizontal="center" vertical="center" wrapText="1"/>
    </xf>
    <xf numFmtId="0" fontId="23" fillId="43" borderId="14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41" borderId="14" xfId="66" applyNumberFormat="1" applyFont="1" applyFill="1" applyBorder="1" applyAlignment="1" applyProtection="1">
      <alignment horizontal="center" vertical="top" wrapText="1"/>
      <protection hidden="1"/>
    </xf>
    <xf numFmtId="0" fontId="21" fillId="0" borderId="20" xfId="0" applyFont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31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_Приложение 1 объем доходов декабрь" xfId="67"/>
    <cellStyle name="Обычный 3" xfId="68"/>
    <cellStyle name="Обычный_tmp 2" xfId="69"/>
    <cellStyle name="Обычный_Приложение 1 объем доходов декабрь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ойства элементов измерения" xfId="82"/>
    <cellStyle name="Свойства элементов измерения [печать]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  <cellStyle name="Элементы осей" xfId="89"/>
    <cellStyle name="Элементы осей [печать]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3.125" style="3" customWidth="1"/>
    <col min="5" max="5" width="13.125" style="3" hidden="1" customWidth="1"/>
    <col min="6" max="6" width="14.00390625" style="3" hidden="1" customWidth="1"/>
    <col min="7" max="7" width="11.875" style="2" customWidth="1"/>
    <col min="8" max="8" width="9.125" style="2" customWidth="1"/>
  </cols>
  <sheetData>
    <row r="1" spans="2:6" ht="15.75">
      <c r="B1" s="184" t="s">
        <v>194</v>
      </c>
      <c r="C1" s="178"/>
      <c r="D1" s="178"/>
      <c r="E1" s="178"/>
      <c r="F1" s="178"/>
    </row>
    <row r="2" spans="2:6" ht="15.75" customHeight="1">
      <c r="B2" s="184" t="s">
        <v>196</v>
      </c>
      <c r="C2" s="178"/>
      <c r="D2" s="178"/>
      <c r="E2" s="178"/>
      <c r="F2" s="178"/>
    </row>
    <row r="3" spans="2:6" ht="15.75">
      <c r="B3" s="184" t="s">
        <v>197</v>
      </c>
      <c r="C3" s="178"/>
      <c r="D3" s="178"/>
      <c r="E3" s="178"/>
      <c r="F3" s="178"/>
    </row>
    <row r="4" spans="2:6" ht="15.75" customHeight="1">
      <c r="B4" s="185" t="s">
        <v>233</v>
      </c>
      <c r="C4" s="178"/>
      <c r="D4" s="178"/>
      <c r="E4" s="178"/>
      <c r="F4" s="178"/>
    </row>
    <row r="5" spans="2:6" ht="15.75" customHeight="1">
      <c r="B5" s="184" t="s">
        <v>195</v>
      </c>
      <c r="C5" s="178"/>
      <c r="D5" s="178"/>
      <c r="E5" s="178"/>
      <c r="F5" s="178"/>
    </row>
    <row r="6" spans="3:6" ht="8.25" customHeight="1">
      <c r="C6" s="9"/>
      <c r="D6" s="10"/>
      <c r="E6" s="111"/>
      <c r="F6" s="10"/>
    </row>
    <row r="7" spans="1:7" ht="15.75">
      <c r="A7" s="176" t="s">
        <v>198</v>
      </c>
      <c r="B7" s="177"/>
      <c r="C7" s="177"/>
      <c r="D7" s="177"/>
      <c r="E7" s="177"/>
      <c r="F7" s="177"/>
      <c r="G7" s="178"/>
    </row>
    <row r="8" spans="1:7" ht="15.75">
      <c r="A8" s="179" t="s">
        <v>222</v>
      </c>
      <c r="B8" s="180"/>
      <c r="C8" s="180"/>
      <c r="D8" s="180"/>
      <c r="E8" s="180"/>
      <c r="F8" s="180"/>
      <c r="G8" s="178"/>
    </row>
    <row r="9" spans="4:5" ht="17.25" customHeight="1">
      <c r="D9" s="67" t="s">
        <v>189</v>
      </c>
      <c r="E9" s="67"/>
    </row>
    <row r="10" spans="1:7" ht="2.25" customHeight="1">
      <c r="A10" s="169" t="s">
        <v>0</v>
      </c>
      <c r="B10" s="171" t="s">
        <v>33</v>
      </c>
      <c r="C10" s="169" t="s">
        <v>2</v>
      </c>
      <c r="D10" s="171" t="s">
        <v>34</v>
      </c>
      <c r="E10" s="181" t="s">
        <v>223</v>
      </c>
      <c r="F10" s="170" t="s">
        <v>123</v>
      </c>
      <c r="G10" s="171" t="s">
        <v>218</v>
      </c>
    </row>
    <row r="11" spans="1:7" ht="7.5" customHeight="1">
      <c r="A11" s="169"/>
      <c r="B11" s="172"/>
      <c r="C11" s="169"/>
      <c r="D11" s="174"/>
      <c r="E11" s="182"/>
      <c r="F11" s="170"/>
      <c r="G11" s="174"/>
    </row>
    <row r="12" spans="1:7" ht="57" customHeight="1">
      <c r="A12" s="169"/>
      <c r="B12" s="173"/>
      <c r="C12" s="169"/>
      <c r="D12" s="175"/>
      <c r="E12" s="183"/>
      <c r="F12" s="170"/>
      <c r="G12" s="175"/>
    </row>
    <row r="13" spans="1:7" ht="15.75" customHeight="1">
      <c r="A13" s="11"/>
      <c r="B13" s="27" t="s">
        <v>4</v>
      </c>
      <c r="C13" s="88">
        <f>C14+C29</f>
        <v>6634.3</v>
      </c>
      <c r="D13" s="88">
        <f>D14+D29</f>
        <v>1586</v>
      </c>
      <c r="E13" s="112">
        <f>E14+E29</f>
        <v>1075.8</v>
      </c>
      <c r="F13" s="103">
        <f aca="true" t="shared" si="0" ref="F13:F18">D13/C13*100</f>
        <v>23.90606394043079</v>
      </c>
      <c r="G13" s="138">
        <f>D13/E13*100</f>
        <v>147.4251719650493</v>
      </c>
    </row>
    <row r="14" spans="1:7" ht="15.75">
      <c r="A14" s="8" t="s">
        <v>5</v>
      </c>
      <c r="B14" s="22" t="s">
        <v>6</v>
      </c>
      <c r="C14" s="89">
        <f>C15+C18+C23+C25+C27</f>
        <v>3616</v>
      </c>
      <c r="D14" s="89">
        <f>D15+D18+D23+D25+D27</f>
        <v>630.7</v>
      </c>
      <c r="E14" s="113">
        <f>E15+E18+E23+E25+E27</f>
        <v>674.6999999999999</v>
      </c>
      <c r="F14" s="104">
        <f t="shared" si="0"/>
        <v>17.441924778761063</v>
      </c>
      <c r="G14" s="138">
        <f aca="true" t="shared" si="1" ref="G14:G36">D14/E14*100</f>
        <v>93.47858307395882</v>
      </c>
    </row>
    <row r="15" spans="1:8" s="7" customFormat="1" ht="19.5" customHeight="1">
      <c r="A15" s="18" t="s">
        <v>7</v>
      </c>
      <c r="B15" s="23" t="s">
        <v>8</v>
      </c>
      <c r="C15" s="89">
        <f>C17</f>
        <v>3166</v>
      </c>
      <c r="D15" s="89">
        <f>D17</f>
        <v>602.6</v>
      </c>
      <c r="E15" s="113">
        <f>E17</f>
        <v>627.3</v>
      </c>
      <c r="F15" s="104">
        <f t="shared" si="0"/>
        <v>19.03348073278585</v>
      </c>
      <c r="G15" s="138">
        <f t="shared" si="1"/>
        <v>96.06249003666508</v>
      </c>
      <c r="H15" s="19"/>
    </row>
    <row r="16" spans="1:8" ht="15.75">
      <c r="A16" s="12" t="s">
        <v>9</v>
      </c>
      <c r="B16" s="24" t="s">
        <v>10</v>
      </c>
      <c r="C16" s="86">
        <f>C17</f>
        <v>3166</v>
      </c>
      <c r="D16" s="86">
        <f>D17</f>
        <v>602.6</v>
      </c>
      <c r="E16" s="114">
        <f>E17</f>
        <v>627.3</v>
      </c>
      <c r="F16" s="105">
        <f t="shared" si="0"/>
        <v>19.03348073278585</v>
      </c>
      <c r="G16" s="138">
        <f t="shared" si="1"/>
        <v>96.06249003666508</v>
      </c>
      <c r="H16" s="20"/>
    </row>
    <row r="17" spans="1:8" ht="93" customHeight="1">
      <c r="A17" s="12" t="s">
        <v>11</v>
      </c>
      <c r="B17" s="24" t="s">
        <v>12</v>
      </c>
      <c r="C17" s="86">
        <v>3166</v>
      </c>
      <c r="D17" s="86">
        <v>602.6</v>
      </c>
      <c r="E17" s="114">
        <v>627.3</v>
      </c>
      <c r="F17" s="105">
        <f t="shared" si="0"/>
        <v>19.03348073278585</v>
      </c>
      <c r="G17" s="138">
        <f t="shared" si="1"/>
        <v>96.06249003666508</v>
      </c>
      <c r="H17" s="20"/>
    </row>
    <row r="18" spans="1:8" ht="15.75" customHeight="1">
      <c r="A18" s="18" t="s">
        <v>13</v>
      </c>
      <c r="B18" s="23" t="s">
        <v>14</v>
      </c>
      <c r="C18" s="89">
        <f>C19+C20</f>
        <v>444</v>
      </c>
      <c r="D18" s="89">
        <f>D19+D20</f>
        <v>22.9</v>
      </c>
      <c r="E18" s="113">
        <f>E19+E20</f>
        <v>45.2</v>
      </c>
      <c r="F18" s="104">
        <f t="shared" si="0"/>
        <v>5.157657657657657</v>
      </c>
      <c r="G18" s="138">
        <f t="shared" si="1"/>
        <v>50.66371681415929</v>
      </c>
      <c r="H18" s="20"/>
    </row>
    <row r="19" spans="1:8" ht="65.25" customHeight="1">
      <c r="A19" s="12" t="s">
        <v>15</v>
      </c>
      <c r="B19" s="24" t="s">
        <v>16</v>
      </c>
      <c r="C19" s="86">
        <v>132</v>
      </c>
      <c r="D19" s="86">
        <v>7.6</v>
      </c>
      <c r="E19" s="114">
        <v>21.8</v>
      </c>
      <c r="F19" s="105">
        <f aca="true" t="shared" si="2" ref="F19:F38">D19/C19*100</f>
        <v>5.757575757575757</v>
      </c>
      <c r="G19" s="138">
        <f t="shared" si="1"/>
        <v>34.862385321100916</v>
      </c>
      <c r="H19" s="20"/>
    </row>
    <row r="20" spans="1:8" ht="15.75" customHeight="1">
      <c r="A20" s="12" t="s">
        <v>17</v>
      </c>
      <c r="B20" s="24" t="s">
        <v>18</v>
      </c>
      <c r="C20" s="86">
        <f>C21+C22</f>
        <v>312</v>
      </c>
      <c r="D20" s="86">
        <f>D21+D22</f>
        <v>15.3</v>
      </c>
      <c r="E20" s="114">
        <f>E21+E22</f>
        <v>23.4</v>
      </c>
      <c r="F20" s="105">
        <f t="shared" si="2"/>
        <v>4.903846153846154</v>
      </c>
      <c r="G20" s="138">
        <f t="shared" si="1"/>
        <v>65.3846153846154</v>
      </c>
      <c r="H20" s="20"/>
    </row>
    <row r="21" spans="1:8" ht="51.75" customHeight="1">
      <c r="A21" s="21" t="s">
        <v>19</v>
      </c>
      <c r="B21" s="25" t="s">
        <v>20</v>
      </c>
      <c r="C21" s="86">
        <v>42</v>
      </c>
      <c r="D21" s="86">
        <v>4.9</v>
      </c>
      <c r="E21" s="114">
        <v>11.4</v>
      </c>
      <c r="F21" s="105">
        <f t="shared" si="2"/>
        <v>11.666666666666666</v>
      </c>
      <c r="G21" s="138">
        <f t="shared" si="1"/>
        <v>42.98245614035088</v>
      </c>
      <c r="H21" s="20"/>
    </row>
    <row r="22" spans="1:8" ht="52.5" customHeight="1">
      <c r="A22" s="21" t="s">
        <v>21</v>
      </c>
      <c r="B22" s="25" t="s">
        <v>22</v>
      </c>
      <c r="C22" s="86">
        <v>270</v>
      </c>
      <c r="D22" s="86">
        <v>10.4</v>
      </c>
      <c r="E22" s="114">
        <v>12</v>
      </c>
      <c r="F22" s="105">
        <f t="shared" si="2"/>
        <v>3.851851851851852</v>
      </c>
      <c r="G22" s="138">
        <f t="shared" si="1"/>
        <v>86.66666666666667</v>
      </c>
      <c r="H22" s="20"/>
    </row>
    <row r="23" spans="1:8" ht="22.5" customHeight="1">
      <c r="A23" s="18" t="s">
        <v>23</v>
      </c>
      <c r="B23" s="23" t="s">
        <v>24</v>
      </c>
      <c r="C23" s="89">
        <f>C24</f>
        <v>6</v>
      </c>
      <c r="D23" s="89">
        <f>D24</f>
        <v>5.2</v>
      </c>
      <c r="E23" s="113">
        <f>E24</f>
        <v>1.9</v>
      </c>
      <c r="F23" s="104">
        <f>D23/C23*100</f>
        <v>86.66666666666667</v>
      </c>
      <c r="G23" s="138">
        <f t="shared" si="1"/>
        <v>273.6842105263158</v>
      </c>
      <c r="H23" s="20"/>
    </row>
    <row r="24" spans="1:8" ht="105" customHeight="1">
      <c r="A24" s="12" t="s">
        <v>25</v>
      </c>
      <c r="B24" s="24" t="s">
        <v>26</v>
      </c>
      <c r="C24" s="86">
        <v>6</v>
      </c>
      <c r="D24" s="86">
        <v>5.2</v>
      </c>
      <c r="E24" s="114">
        <v>1.9</v>
      </c>
      <c r="F24" s="105">
        <f t="shared" si="2"/>
        <v>86.66666666666667</v>
      </c>
      <c r="G24" s="138">
        <f t="shared" si="1"/>
        <v>273.6842105263158</v>
      </c>
      <c r="H24" s="20"/>
    </row>
    <row r="25" spans="1:8" s="130" customFormat="1" ht="30.75" customHeight="1" hidden="1">
      <c r="A25" s="126" t="s">
        <v>215</v>
      </c>
      <c r="B25" s="127" t="s">
        <v>216</v>
      </c>
      <c r="C25" s="113">
        <f>C26</f>
        <v>0</v>
      </c>
      <c r="D25" s="113">
        <f>D26</f>
        <v>0</v>
      </c>
      <c r="E25" s="113">
        <f>E26</f>
        <v>0.3</v>
      </c>
      <c r="F25" s="128" t="e">
        <f t="shared" si="2"/>
        <v>#DIV/0!</v>
      </c>
      <c r="G25" s="138">
        <f t="shared" si="1"/>
        <v>0</v>
      </c>
      <c r="H25" s="129"/>
    </row>
    <row r="26" spans="1:8" s="135" customFormat="1" ht="62.25" customHeight="1" hidden="1">
      <c r="A26" s="131" t="s">
        <v>220</v>
      </c>
      <c r="B26" s="132" t="s">
        <v>221</v>
      </c>
      <c r="C26" s="114"/>
      <c r="D26" s="114"/>
      <c r="E26" s="114">
        <v>0.3</v>
      </c>
      <c r="F26" s="133" t="e">
        <f t="shared" si="2"/>
        <v>#DIV/0!</v>
      </c>
      <c r="G26" s="138">
        <f t="shared" si="1"/>
        <v>0</v>
      </c>
      <c r="H26" s="134"/>
    </row>
    <row r="27" spans="1:8" s="135" customFormat="1" ht="33" customHeight="1" hidden="1">
      <c r="A27" s="126" t="s">
        <v>206</v>
      </c>
      <c r="B27" s="127" t="s">
        <v>207</v>
      </c>
      <c r="C27" s="113">
        <f>C28</f>
        <v>0</v>
      </c>
      <c r="D27" s="113">
        <f>D28</f>
        <v>0</v>
      </c>
      <c r="E27" s="113">
        <f>E28</f>
        <v>0</v>
      </c>
      <c r="F27" s="133"/>
      <c r="G27" s="138" t="e">
        <f t="shared" si="1"/>
        <v>#DIV/0!</v>
      </c>
      <c r="H27" s="134"/>
    </row>
    <row r="28" spans="1:8" s="135" customFormat="1" ht="46.5" customHeight="1" hidden="1">
      <c r="A28" s="136" t="s">
        <v>204</v>
      </c>
      <c r="B28" s="137" t="s">
        <v>205</v>
      </c>
      <c r="C28" s="114"/>
      <c r="D28" s="114"/>
      <c r="E28" s="114">
        <v>0</v>
      </c>
      <c r="F28" s="133" t="e">
        <f t="shared" si="2"/>
        <v>#DIV/0!</v>
      </c>
      <c r="G28" s="138" t="e">
        <f t="shared" si="1"/>
        <v>#DIV/0!</v>
      </c>
      <c r="H28" s="134"/>
    </row>
    <row r="29" spans="1:7" ht="31.5" customHeight="1">
      <c r="A29" s="8" t="s">
        <v>27</v>
      </c>
      <c r="B29" s="22" t="s">
        <v>28</v>
      </c>
      <c r="C29" s="89">
        <f>SUM(C31:C38)</f>
        <v>3018.3</v>
      </c>
      <c r="D29" s="89">
        <f>D30</f>
        <v>955.3000000000001</v>
      </c>
      <c r="E29" s="113">
        <f>E30</f>
        <v>401.09999999999997</v>
      </c>
      <c r="F29" s="104">
        <f t="shared" si="2"/>
        <v>31.650266706424148</v>
      </c>
      <c r="G29" s="138">
        <f t="shared" si="1"/>
        <v>238.17003241087016</v>
      </c>
    </row>
    <row r="30" spans="1:7" ht="63.75" customHeight="1">
      <c r="A30" s="8" t="s">
        <v>29</v>
      </c>
      <c r="B30" s="22" t="s">
        <v>127</v>
      </c>
      <c r="C30" s="89">
        <f>SUM(C31:C36)</f>
        <v>2813.8</v>
      </c>
      <c r="D30" s="89">
        <f>SUM(D31:D38)</f>
        <v>955.3000000000001</v>
      </c>
      <c r="E30" s="113">
        <f>SUM(E31:E38)</f>
        <v>401.09999999999997</v>
      </c>
      <c r="F30" s="104">
        <f t="shared" si="2"/>
        <v>33.95052953301585</v>
      </c>
      <c r="G30" s="138">
        <f t="shared" si="1"/>
        <v>238.17003241087016</v>
      </c>
    </row>
    <row r="31" spans="1:7" ht="58.5" customHeight="1">
      <c r="A31" s="94" t="s">
        <v>210</v>
      </c>
      <c r="B31" s="26" t="s">
        <v>30</v>
      </c>
      <c r="C31" s="86">
        <v>458.8</v>
      </c>
      <c r="D31" s="86">
        <v>148.7</v>
      </c>
      <c r="E31" s="114">
        <v>75.1</v>
      </c>
      <c r="F31" s="104">
        <f t="shared" si="2"/>
        <v>32.4106364428945</v>
      </c>
      <c r="G31" s="138">
        <f t="shared" si="1"/>
        <v>198.00266311584554</v>
      </c>
    </row>
    <row r="32" spans="1:7" ht="60.75" customHeight="1">
      <c r="A32" s="94" t="s">
        <v>226</v>
      </c>
      <c r="B32" s="26" t="s">
        <v>227</v>
      </c>
      <c r="C32" s="86">
        <v>390.9</v>
      </c>
      <c r="D32" s="86">
        <v>77</v>
      </c>
      <c r="E32" s="114">
        <v>51.8</v>
      </c>
      <c r="F32" s="105">
        <f t="shared" si="2"/>
        <v>19.698132514709645</v>
      </c>
      <c r="G32" s="138">
        <f t="shared" si="1"/>
        <v>148.64864864864867</v>
      </c>
    </row>
    <row r="33" spans="1:15" ht="12.75">
      <c r="A33" s="94" t="s">
        <v>211</v>
      </c>
      <c r="B33" s="96" t="s">
        <v>208</v>
      </c>
      <c r="C33" s="86">
        <v>1253.8</v>
      </c>
      <c r="D33" s="86">
        <v>494.8</v>
      </c>
      <c r="E33" s="114">
        <v>196.8</v>
      </c>
      <c r="F33" s="105">
        <f t="shared" si="2"/>
        <v>39.46402935077365</v>
      </c>
      <c r="G33" s="138">
        <f t="shared" si="1"/>
        <v>251.42276422764226</v>
      </c>
      <c r="H33" s="97"/>
      <c r="I33" s="98"/>
      <c r="J33" s="98"/>
      <c r="K33" s="98"/>
      <c r="L33" s="98"/>
      <c r="M33" s="98"/>
      <c r="N33" s="98"/>
      <c r="O33" s="98"/>
    </row>
    <row r="34" spans="1:7" ht="65.25" customHeight="1">
      <c r="A34" s="95" t="s">
        <v>212</v>
      </c>
      <c r="B34" s="26" t="s">
        <v>31</v>
      </c>
      <c r="C34" s="86">
        <v>104.5</v>
      </c>
      <c r="D34" s="86">
        <v>1.7</v>
      </c>
      <c r="E34" s="114">
        <v>6.9</v>
      </c>
      <c r="F34" s="104">
        <f t="shared" si="2"/>
        <v>1.6267942583732056</v>
      </c>
      <c r="G34" s="138">
        <f t="shared" si="1"/>
        <v>24.63768115942029</v>
      </c>
    </row>
    <row r="35" spans="1:7" ht="43.5" customHeight="1">
      <c r="A35" s="95" t="s">
        <v>228</v>
      </c>
      <c r="B35" s="26" t="s">
        <v>229</v>
      </c>
      <c r="C35" s="86">
        <v>2</v>
      </c>
      <c r="D35" s="86">
        <v>0</v>
      </c>
      <c r="E35" s="114">
        <v>0</v>
      </c>
      <c r="F35" s="105">
        <f t="shared" si="2"/>
        <v>0</v>
      </c>
      <c r="G35" s="139" t="s">
        <v>232</v>
      </c>
    </row>
    <row r="36" spans="1:7" ht="103.5" customHeight="1">
      <c r="A36" s="95" t="s">
        <v>213</v>
      </c>
      <c r="B36" s="26" t="s">
        <v>32</v>
      </c>
      <c r="C36" s="86">
        <v>603.8</v>
      </c>
      <c r="D36" s="86">
        <v>233.1</v>
      </c>
      <c r="E36" s="114">
        <v>70.5</v>
      </c>
      <c r="F36" s="106">
        <f t="shared" si="2"/>
        <v>38.60549850944021</v>
      </c>
      <c r="G36" s="138">
        <f t="shared" si="1"/>
        <v>330.63829787234044</v>
      </c>
    </row>
    <row r="37" spans="1:7" ht="66" customHeight="1">
      <c r="A37" s="4" t="s">
        <v>230</v>
      </c>
      <c r="B37" s="26" t="s">
        <v>231</v>
      </c>
      <c r="C37" s="93">
        <v>153.3</v>
      </c>
      <c r="D37" s="93">
        <v>0</v>
      </c>
      <c r="E37" s="114"/>
      <c r="F37" s="106">
        <f t="shared" si="2"/>
        <v>0</v>
      </c>
      <c r="G37" s="139" t="s">
        <v>232</v>
      </c>
    </row>
    <row r="38" spans="1:7" ht="51">
      <c r="A38" s="99" t="s">
        <v>214</v>
      </c>
      <c r="B38" s="100" t="s">
        <v>209</v>
      </c>
      <c r="C38" s="101">
        <v>51.2</v>
      </c>
      <c r="D38" s="102">
        <v>0</v>
      </c>
      <c r="E38" s="115">
        <v>0</v>
      </c>
      <c r="F38" s="106">
        <f t="shared" si="2"/>
        <v>0</v>
      </c>
      <c r="G38" s="139" t="s">
        <v>232</v>
      </c>
    </row>
  </sheetData>
  <sheetProtection/>
  <mergeCells count="14">
    <mergeCell ref="B1:F1"/>
    <mergeCell ref="B2:F2"/>
    <mergeCell ref="B3:F3"/>
    <mergeCell ref="B4:F4"/>
    <mergeCell ref="B5:F5"/>
    <mergeCell ref="A10:A12"/>
    <mergeCell ref="C10:C12"/>
    <mergeCell ref="F10:F12"/>
    <mergeCell ref="B10:B12"/>
    <mergeCell ref="D10:D12"/>
    <mergeCell ref="G10:G12"/>
    <mergeCell ref="A7:G7"/>
    <mergeCell ref="A8:G8"/>
    <mergeCell ref="E10:E12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1"/>
  <sheetViews>
    <sheetView view="pageBreakPreview" zoomScaleSheetLayoutView="100" workbookViewId="0" topLeftCell="A1">
      <selection activeCell="B3" sqref="B3:K3"/>
    </sheetView>
  </sheetViews>
  <sheetFormatPr defaultColWidth="9.00390625" defaultRowHeight="12.75"/>
  <cols>
    <col min="1" max="1" width="38.875" style="37" customWidth="1"/>
    <col min="2" max="2" width="5.375" style="37" hidden="1" customWidth="1"/>
    <col min="3" max="3" width="4.375" style="37" customWidth="1"/>
    <col min="4" max="4" width="3.75390625" style="37" customWidth="1"/>
    <col min="5" max="5" width="3.25390625" style="37" hidden="1" customWidth="1"/>
    <col min="6" max="6" width="2.75390625" style="37" hidden="1" customWidth="1"/>
    <col min="7" max="7" width="3.25390625" style="61" hidden="1" customWidth="1"/>
    <col min="8" max="8" width="5.75390625" style="63" hidden="1" customWidth="1"/>
    <col min="9" max="9" width="4.00390625" style="63" hidden="1" customWidth="1"/>
    <col min="10" max="10" width="11.00390625" style="63" customWidth="1"/>
    <col min="11" max="11" width="11.00390625" style="91" customWidth="1"/>
    <col min="12" max="12" width="11.00390625" style="91" hidden="1" customWidth="1"/>
    <col min="13" max="13" width="11.375" style="29" hidden="1" customWidth="1"/>
    <col min="14" max="14" width="12.625" style="29" customWidth="1"/>
    <col min="15" max="16384" width="9.125" style="29" customWidth="1"/>
  </cols>
  <sheetData>
    <row r="1" spans="1:12" ht="21" customHeight="1">
      <c r="A1" s="28"/>
      <c r="B1" s="191" t="s">
        <v>192</v>
      </c>
      <c r="C1" s="191"/>
      <c r="D1" s="191"/>
      <c r="E1" s="191"/>
      <c r="F1" s="191"/>
      <c r="G1" s="191"/>
      <c r="H1" s="191"/>
      <c r="I1" s="191"/>
      <c r="J1" s="178"/>
      <c r="K1" s="178"/>
      <c r="L1" s="110"/>
    </row>
    <row r="2" spans="1:12" ht="24" customHeight="1">
      <c r="A2" s="28"/>
      <c r="B2" s="192" t="s">
        <v>191</v>
      </c>
      <c r="C2" s="192"/>
      <c r="D2" s="192"/>
      <c r="E2" s="192"/>
      <c r="F2" s="192"/>
      <c r="G2" s="192"/>
      <c r="H2" s="192"/>
      <c r="I2" s="192"/>
      <c r="J2" s="178"/>
      <c r="K2" s="178"/>
      <c r="L2" s="110"/>
    </row>
    <row r="3" spans="1:12" ht="20.25" customHeight="1">
      <c r="A3" s="28"/>
      <c r="B3" s="191" t="s">
        <v>234</v>
      </c>
      <c r="C3" s="191"/>
      <c r="D3" s="191"/>
      <c r="E3" s="191"/>
      <c r="F3" s="191"/>
      <c r="G3" s="191"/>
      <c r="H3" s="191"/>
      <c r="I3" s="191"/>
      <c r="J3" s="178"/>
      <c r="K3" s="178"/>
      <c r="L3" s="110"/>
    </row>
    <row r="4" spans="2:12" ht="12.75">
      <c r="B4" s="193" t="s">
        <v>193</v>
      </c>
      <c r="C4" s="178"/>
      <c r="D4" s="178"/>
      <c r="E4" s="178"/>
      <c r="F4" s="178"/>
      <c r="G4" s="178"/>
      <c r="H4" s="178"/>
      <c r="I4" s="178"/>
      <c r="J4" s="178"/>
      <c r="K4" s="178"/>
      <c r="L4" s="110"/>
    </row>
    <row r="5" spans="1:12" s="31" customFormat="1" ht="14.25" customHeight="1">
      <c r="A5" s="30"/>
      <c r="B5" s="32"/>
      <c r="C5" s="33"/>
      <c r="D5" s="34"/>
      <c r="E5" s="34"/>
      <c r="F5" s="34"/>
      <c r="G5" s="35"/>
      <c r="H5" s="36"/>
      <c r="I5" s="36"/>
      <c r="J5" s="36"/>
      <c r="K5" s="30"/>
      <c r="L5" s="30"/>
    </row>
    <row r="6" spans="1:14" ht="28.5" customHeight="1">
      <c r="A6" s="189" t="s">
        <v>199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78"/>
      <c r="N6" s="178"/>
    </row>
    <row r="7" spans="1:14" ht="12" customHeight="1">
      <c r="A7" s="189" t="s">
        <v>222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78"/>
    </row>
    <row r="8" spans="2:12" ht="13.5" customHeight="1">
      <c r="B8" s="38"/>
      <c r="C8" s="38"/>
      <c r="D8" s="38"/>
      <c r="E8" s="39"/>
      <c r="F8" s="39"/>
      <c r="G8" s="39"/>
      <c r="H8" s="40"/>
      <c r="I8" s="41"/>
      <c r="J8" s="42"/>
      <c r="K8" s="90" t="s">
        <v>189</v>
      </c>
      <c r="L8" s="90"/>
    </row>
    <row r="9" spans="1:14" ht="51" customHeight="1">
      <c r="A9" s="92" t="s">
        <v>1</v>
      </c>
      <c r="B9" s="69" t="s">
        <v>96</v>
      </c>
      <c r="C9" s="186" t="s">
        <v>190</v>
      </c>
      <c r="D9" s="187"/>
      <c r="E9" s="188" t="s">
        <v>95</v>
      </c>
      <c r="F9" s="188"/>
      <c r="G9" s="188"/>
      <c r="H9" s="188"/>
      <c r="I9" s="68" t="s">
        <v>94</v>
      </c>
      <c r="J9" s="70" t="s">
        <v>97</v>
      </c>
      <c r="K9" s="70" t="s">
        <v>202</v>
      </c>
      <c r="L9" s="116" t="s">
        <v>224</v>
      </c>
      <c r="M9" s="122" t="s">
        <v>3</v>
      </c>
      <c r="N9" s="108" t="s">
        <v>218</v>
      </c>
    </row>
    <row r="10" spans="1:14" ht="12.75" hidden="1">
      <c r="A10" s="68">
        <v>1</v>
      </c>
      <c r="B10" s="69">
        <v>2</v>
      </c>
      <c r="C10" s="68">
        <v>2</v>
      </c>
      <c r="D10" s="68">
        <v>3</v>
      </c>
      <c r="E10" s="188">
        <v>5</v>
      </c>
      <c r="F10" s="188"/>
      <c r="G10" s="188"/>
      <c r="H10" s="188"/>
      <c r="I10" s="68">
        <v>6</v>
      </c>
      <c r="J10" s="71" t="s">
        <v>71</v>
      </c>
      <c r="K10" s="69">
        <v>5</v>
      </c>
      <c r="L10" s="117">
        <v>5</v>
      </c>
      <c r="M10" s="123" t="s">
        <v>219</v>
      </c>
      <c r="N10" s="69">
        <v>6</v>
      </c>
    </row>
    <row r="11" spans="1:14" s="43" customFormat="1" ht="27.75" customHeight="1" hidden="1">
      <c r="A11" s="65" t="s">
        <v>126</v>
      </c>
      <c r="B11" s="72">
        <v>811</v>
      </c>
      <c r="C11" s="72"/>
      <c r="D11" s="72"/>
      <c r="E11" s="72"/>
      <c r="F11" s="72"/>
      <c r="G11" s="73"/>
      <c r="H11" s="72"/>
      <c r="I11" s="72"/>
      <c r="J11" s="72"/>
      <c r="K11" s="72"/>
      <c r="L11" s="118"/>
      <c r="M11" s="124"/>
      <c r="N11" s="107"/>
    </row>
    <row r="12" spans="1:14" s="43" customFormat="1" ht="18.75" customHeight="1">
      <c r="A12" s="65" t="s">
        <v>93</v>
      </c>
      <c r="B12" s="72">
        <v>811</v>
      </c>
      <c r="C12" s="74">
        <v>1</v>
      </c>
      <c r="D12" s="74">
        <v>0</v>
      </c>
      <c r="E12" s="74"/>
      <c r="F12" s="74"/>
      <c r="G12" s="75"/>
      <c r="H12" s="74"/>
      <c r="I12" s="76"/>
      <c r="J12" s="77">
        <f>J13+J19+J37+J40+J41+J45</f>
        <v>3349.9999999999995</v>
      </c>
      <c r="K12" s="77">
        <f>K13+K19+K37+K40+K41+K45</f>
        <v>640.1</v>
      </c>
      <c r="L12" s="119">
        <f>L13+L19+L37+L40+L41+L45</f>
        <v>566.8</v>
      </c>
      <c r="M12" s="124">
        <f>K12/J12*100</f>
        <v>19.107462686567168</v>
      </c>
      <c r="N12" s="109">
        <f>K12/L12*100</f>
        <v>112.93225123500355</v>
      </c>
    </row>
    <row r="13" spans="1:14" s="43" customFormat="1" ht="44.25" customHeight="1">
      <c r="A13" s="66" t="s">
        <v>92</v>
      </c>
      <c r="B13" s="69">
        <v>811</v>
      </c>
      <c r="C13" s="78">
        <v>1</v>
      </c>
      <c r="D13" s="78">
        <v>2</v>
      </c>
      <c r="E13" s="78"/>
      <c r="F13" s="78"/>
      <c r="G13" s="80"/>
      <c r="H13" s="78"/>
      <c r="I13" s="81"/>
      <c r="J13" s="82">
        <v>754</v>
      </c>
      <c r="K13" s="82">
        <v>122.5</v>
      </c>
      <c r="L13" s="120">
        <v>132.8</v>
      </c>
      <c r="M13" s="125">
        <f>K13/J13*100</f>
        <v>16.246684350132625</v>
      </c>
      <c r="N13" s="109">
        <f aca="true" t="shared" si="0" ref="N13:N70">K13/L13*100</f>
        <v>92.24397590361446</v>
      </c>
    </row>
    <row r="14" spans="1:14" ht="58.5" customHeight="1" hidden="1">
      <c r="A14" s="66" t="s">
        <v>128</v>
      </c>
      <c r="B14" s="69">
        <v>811</v>
      </c>
      <c r="C14" s="78">
        <v>1</v>
      </c>
      <c r="D14" s="78">
        <v>2</v>
      </c>
      <c r="E14" s="78">
        <v>91</v>
      </c>
      <c r="F14" s="79">
        <v>0</v>
      </c>
      <c r="G14" s="80" t="s">
        <v>129</v>
      </c>
      <c r="H14" s="80" t="s">
        <v>130</v>
      </c>
      <c r="I14" s="81"/>
      <c r="J14" s="82"/>
      <c r="K14" s="82"/>
      <c r="L14" s="120"/>
      <c r="M14" s="125" t="e">
        <f aca="true" t="shared" si="1" ref="M14:M79">K14/J14*100</f>
        <v>#DIV/0!</v>
      </c>
      <c r="N14" s="109" t="e">
        <f t="shared" si="0"/>
        <v>#DIV/0!</v>
      </c>
    </row>
    <row r="15" spans="1:14" ht="31.5" customHeight="1" hidden="1">
      <c r="A15" s="66" t="s">
        <v>91</v>
      </c>
      <c r="B15" s="69">
        <v>811</v>
      </c>
      <c r="C15" s="78">
        <v>1</v>
      </c>
      <c r="D15" s="78">
        <v>2</v>
      </c>
      <c r="E15" s="78">
        <v>91</v>
      </c>
      <c r="F15" s="79">
        <v>0</v>
      </c>
      <c r="G15" s="80" t="s">
        <v>129</v>
      </c>
      <c r="H15" s="80" t="s">
        <v>130</v>
      </c>
      <c r="I15" s="81"/>
      <c r="J15" s="82"/>
      <c r="K15" s="82"/>
      <c r="L15" s="120"/>
      <c r="M15" s="125" t="e">
        <f t="shared" si="1"/>
        <v>#DIV/0!</v>
      </c>
      <c r="N15" s="109" t="e">
        <f t="shared" si="0"/>
        <v>#DIV/0!</v>
      </c>
    </row>
    <row r="16" spans="1:14" ht="31.5" customHeight="1" hidden="1">
      <c r="A16" s="66" t="s">
        <v>90</v>
      </c>
      <c r="B16" s="69">
        <v>811</v>
      </c>
      <c r="C16" s="78">
        <v>1</v>
      </c>
      <c r="D16" s="78">
        <v>2</v>
      </c>
      <c r="E16" s="78">
        <v>91</v>
      </c>
      <c r="F16" s="79">
        <v>0</v>
      </c>
      <c r="G16" s="80" t="s">
        <v>129</v>
      </c>
      <c r="H16" s="80" t="s">
        <v>131</v>
      </c>
      <c r="I16" s="81"/>
      <c r="J16" s="82"/>
      <c r="K16" s="82"/>
      <c r="L16" s="120"/>
      <c r="M16" s="125" t="e">
        <f t="shared" si="1"/>
        <v>#DIV/0!</v>
      </c>
      <c r="N16" s="109" t="e">
        <f t="shared" si="0"/>
        <v>#DIV/0!</v>
      </c>
    </row>
    <row r="17" spans="1:14" ht="33.75" customHeight="1" hidden="1">
      <c r="A17" s="66" t="s">
        <v>132</v>
      </c>
      <c r="B17" s="69">
        <v>811</v>
      </c>
      <c r="C17" s="78">
        <v>1</v>
      </c>
      <c r="D17" s="78">
        <v>2</v>
      </c>
      <c r="E17" s="78">
        <v>91</v>
      </c>
      <c r="F17" s="79">
        <v>0</v>
      </c>
      <c r="G17" s="80" t="s">
        <v>129</v>
      </c>
      <c r="H17" s="80" t="s">
        <v>131</v>
      </c>
      <c r="I17" s="81">
        <v>121</v>
      </c>
      <c r="J17" s="82"/>
      <c r="K17" s="82"/>
      <c r="L17" s="120"/>
      <c r="M17" s="125" t="e">
        <f t="shared" si="1"/>
        <v>#DIV/0!</v>
      </c>
      <c r="N17" s="109" t="e">
        <f t="shared" si="0"/>
        <v>#DIV/0!</v>
      </c>
    </row>
    <row r="18" spans="1:14" ht="62.25" customHeight="1" hidden="1">
      <c r="A18" s="66" t="s">
        <v>133</v>
      </c>
      <c r="B18" s="69">
        <v>811</v>
      </c>
      <c r="C18" s="78">
        <v>1</v>
      </c>
      <c r="D18" s="78">
        <v>2</v>
      </c>
      <c r="E18" s="78">
        <v>91</v>
      </c>
      <c r="F18" s="79">
        <v>0</v>
      </c>
      <c r="G18" s="80" t="s">
        <v>129</v>
      </c>
      <c r="H18" s="80" t="s">
        <v>131</v>
      </c>
      <c r="I18" s="81">
        <v>129</v>
      </c>
      <c r="J18" s="82"/>
      <c r="K18" s="82"/>
      <c r="L18" s="120"/>
      <c r="M18" s="125" t="e">
        <f t="shared" si="1"/>
        <v>#DIV/0!</v>
      </c>
      <c r="N18" s="109" t="e">
        <f t="shared" si="0"/>
        <v>#DIV/0!</v>
      </c>
    </row>
    <row r="19" spans="1:14" s="43" customFormat="1" ht="70.5" customHeight="1">
      <c r="A19" s="66" t="s">
        <v>89</v>
      </c>
      <c r="B19" s="69">
        <v>811</v>
      </c>
      <c r="C19" s="78">
        <v>1</v>
      </c>
      <c r="D19" s="78">
        <v>4</v>
      </c>
      <c r="E19" s="78"/>
      <c r="F19" s="78"/>
      <c r="G19" s="80"/>
      <c r="H19" s="78"/>
      <c r="I19" s="81"/>
      <c r="J19" s="82">
        <v>1943.7</v>
      </c>
      <c r="K19" s="82">
        <v>368.8</v>
      </c>
      <c r="L19" s="120">
        <v>400</v>
      </c>
      <c r="M19" s="125">
        <f t="shared" si="1"/>
        <v>18.974121520810826</v>
      </c>
      <c r="N19" s="109">
        <f t="shared" si="0"/>
        <v>92.2</v>
      </c>
    </row>
    <row r="20" spans="1:14" ht="69.75" customHeight="1" hidden="1">
      <c r="A20" s="66" t="s">
        <v>88</v>
      </c>
      <c r="B20" s="69">
        <v>811</v>
      </c>
      <c r="C20" s="78">
        <v>1</v>
      </c>
      <c r="D20" s="78">
        <v>4</v>
      </c>
      <c r="E20" s="78">
        <v>91</v>
      </c>
      <c r="F20" s="80">
        <v>0</v>
      </c>
      <c r="G20" s="80" t="s">
        <v>129</v>
      </c>
      <c r="H20" s="80" t="s">
        <v>130</v>
      </c>
      <c r="I20" s="81"/>
      <c r="J20" s="82"/>
      <c r="K20" s="82"/>
      <c r="L20" s="120"/>
      <c r="M20" s="125" t="e">
        <f t="shared" si="1"/>
        <v>#DIV/0!</v>
      </c>
      <c r="N20" s="109" t="e">
        <f t="shared" si="0"/>
        <v>#DIV/0!</v>
      </c>
    </row>
    <row r="21" spans="1:14" s="44" customFormat="1" ht="20.25" customHeight="1" hidden="1">
      <c r="A21" s="66" t="s">
        <v>87</v>
      </c>
      <c r="B21" s="69">
        <v>811</v>
      </c>
      <c r="C21" s="78">
        <v>1</v>
      </c>
      <c r="D21" s="78">
        <v>4</v>
      </c>
      <c r="E21" s="80" t="s">
        <v>50</v>
      </c>
      <c r="F21" s="80" t="s">
        <v>46</v>
      </c>
      <c r="G21" s="80" t="s">
        <v>129</v>
      </c>
      <c r="H21" s="80" t="s">
        <v>134</v>
      </c>
      <c r="I21" s="81"/>
      <c r="J21" s="82"/>
      <c r="K21" s="82"/>
      <c r="L21" s="120"/>
      <c r="M21" s="125" t="e">
        <f t="shared" si="1"/>
        <v>#DIV/0!</v>
      </c>
      <c r="N21" s="109" t="e">
        <f t="shared" si="0"/>
        <v>#DIV/0!</v>
      </c>
    </row>
    <row r="22" spans="1:14" s="44" customFormat="1" ht="30.75" customHeight="1" hidden="1">
      <c r="A22" s="66" t="s">
        <v>135</v>
      </c>
      <c r="B22" s="69">
        <v>811</v>
      </c>
      <c r="C22" s="78">
        <v>1</v>
      </c>
      <c r="D22" s="78">
        <v>4</v>
      </c>
      <c r="E22" s="78" t="s">
        <v>50</v>
      </c>
      <c r="F22" s="78" t="s">
        <v>46</v>
      </c>
      <c r="G22" s="80" t="s">
        <v>129</v>
      </c>
      <c r="H22" s="80" t="s">
        <v>134</v>
      </c>
      <c r="I22" s="81"/>
      <c r="J22" s="82"/>
      <c r="K22" s="82"/>
      <c r="L22" s="120"/>
      <c r="M22" s="125" t="e">
        <f t="shared" si="1"/>
        <v>#DIV/0!</v>
      </c>
      <c r="N22" s="109" t="e">
        <f t="shared" si="0"/>
        <v>#DIV/0!</v>
      </c>
    </row>
    <row r="23" spans="1:14" s="44" customFormat="1" ht="32.25" customHeight="1" hidden="1">
      <c r="A23" s="66" t="s">
        <v>132</v>
      </c>
      <c r="B23" s="69">
        <v>811</v>
      </c>
      <c r="C23" s="78">
        <v>1</v>
      </c>
      <c r="D23" s="78">
        <v>4</v>
      </c>
      <c r="E23" s="78" t="s">
        <v>50</v>
      </c>
      <c r="F23" s="78" t="s">
        <v>46</v>
      </c>
      <c r="G23" s="80" t="s">
        <v>129</v>
      </c>
      <c r="H23" s="80" t="s">
        <v>134</v>
      </c>
      <c r="I23" s="81">
        <v>121</v>
      </c>
      <c r="J23" s="82"/>
      <c r="K23" s="82"/>
      <c r="L23" s="120"/>
      <c r="M23" s="125" t="e">
        <f t="shared" si="1"/>
        <v>#DIV/0!</v>
      </c>
      <c r="N23" s="109" t="e">
        <f t="shared" si="0"/>
        <v>#DIV/0!</v>
      </c>
    </row>
    <row r="24" spans="1:14" s="44" customFormat="1" ht="69.75" customHeight="1" hidden="1">
      <c r="A24" s="66" t="s">
        <v>136</v>
      </c>
      <c r="B24" s="69">
        <v>811</v>
      </c>
      <c r="C24" s="78">
        <v>1</v>
      </c>
      <c r="D24" s="78">
        <v>4</v>
      </c>
      <c r="E24" s="78">
        <v>91</v>
      </c>
      <c r="F24" s="79">
        <v>0</v>
      </c>
      <c r="G24" s="80" t="s">
        <v>129</v>
      </c>
      <c r="H24" s="80" t="s">
        <v>134</v>
      </c>
      <c r="I24" s="81">
        <v>129</v>
      </c>
      <c r="J24" s="82"/>
      <c r="K24" s="82"/>
      <c r="L24" s="120"/>
      <c r="M24" s="125" t="e">
        <f t="shared" si="1"/>
        <v>#DIV/0!</v>
      </c>
      <c r="N24" s="109" t="e">
        <f t="shared" si="0"/>
        <v>#DIV/0!</v>
      </c>
    </row>
    <row r="25" spans="1:14" s="44" customFormat="1" ht="44.25" customHeight="1" hidden="1">
      <c r="A25" s="66" t="s">
        <v>137</v>
      </c>
      <c r="B25" s="69">
        <v>811</v>
      </c>
      <c r="C25" s="78">
        <v>1</v>
      </c>
      <c r="D25" s="78">
        <v>4</v>
      </c>
      <c r="E25" s="78" t="s">
        <v>50</v>
      </c>
      <c r="F25" s="78" t="s">
        <v>46</v>
      </c>
      <c r="G25" s="80" t="s">
        <v>129</v>
      </c>
      <c r="H25" s="80" t="s">
        <v>134</v>
      </c>
      <c r="I25" s="81">
        <v>242</v>
      </c>
      <c r="J25" s="82"/>
      <c r="K25" s="82"/>
      <c r="L25" s="120"/>
      <c r="M25" s="125" t="e">
        <f t="shared" si="1"/>
        <v>#DIV/0!</v>
      </c>
      <c r="N25" s="109" t="e">
        <f t="shared" si="0"/>
        <v>#DIV/0!</v>
      </c>
    </row>
    <row r="26" spans="1:14" s="44" customFormat="1" ht="47.25" customHeight="1" hidden="1">
      <c r="A26" s="66" t="s">
        <v>39</v>
      </c>
      <c r="B26" s="69">
        <v>811</v>
      </c>
      <c r="C26" s="78">
        <v>1</v>
      </c>
      <c r="D26" s="78">
        <v>4</v>
      </c>
      <c r="E26" s="78" t="s">
        <v>50</v>
      </c>
      <c r="F26" s="78" t="s">
        <v>46</v>
      </c>
      <c r="G26" s="80" t="s">
        <v>129</v>
      </c>
      <c r="H26" s="80" t="s">
        <v>134</v>
      </c>
      <c r="I26" s="81">
        <v>244</v>
      </c>
      <c r="J26" s="82"/>
      <c r="K26" s="82"/>
      <c r="L26" s="120"/>
      <c r="M26" s="125" t="e">
        <f t="shared" si="1"/>
        <v>#DIV/0!</v>
      </c>
      <c r="N26" s="109" t="e">
        <f t="shared" si="0"/>
        <v>#DIV/0!</v>
      </c>
    </row>
    <row r="27" spans="1:14" s="45" customFormat="1" ht="31.5" customHeight="1" hidden="1">
      <c r="A27" s="66" t="s">
        <v>86</v>
      </c>
      <c r="B27" s="69">
        <v>811</v>
      </c>
      <c r="C27" s="78">
        <v>1</v>
      </c>
      <c r="D27" s="78">
        <v>4</v>
      </c>
      <c r="E27" s="80" t="s">
        <v>50</v>
      </c>
      <c r="F27" s="80" t="s">
        <v>46</v>
      </c>
      <c r="G27" s="80" t="s">
        <v>129</v>
      </c>
      <c r="H27" s="80" t="s">
        <v>134</v>
      </c>
      <c r="I27" s="81">
        <v>851</v>
      </c>
      <c r="J27" s="82"/>
      <c r="K27" s="82"/>
      <c r="L27" s="120"/>
      <c r="M27" s="125" t="e">
        <f t="shared" si="1"/>
        <v>#DIV/0!</v>
      </c>
      <c r="N27" s="109" t="e">
        <f t="shared" si="0"/>
        <v>#DIV/0!</v>
      </c>
    </row>
    <row r="28" spans="1:14" s="45" customFormat="1" ht="20.25" customHeight="1" hidden="1">
      <c r="A28" s="66" t="s">
        <v>125</v>
      </c>
      <c r="B28" s="69">
        <v>811</v>
      </c>
      <c r="C28" s="78">
        <v>1</v>
      </c>
      <c r="D28" s="78">
        <v>4</v>
      </c>
      <c r="E28" s="80" t="s">
        <v>50</v>
      </c>
      <c r="F28" s="80" t="s">
        <v>46</v>
      </c>
      <c r="G28" s="80" t="s">
        <v>129</v>
      </c>
      <c r="H28" s="80" t="s">
        <v>134</v>
      </c>
      <c r="I28" s="81">
        <v>852</v>
      </c>
      <c r="J28" s="82"/>
      <c r="K28" s="82"/>
      <c r="L28" s="120"/>
      <c r="M28" s="125" t="e">
        <f t="shared" si="1"/>
        <v>#DIV/0!</v>
      </c>
      <c r="N28" s="109" t="e">
        <f t="shared" si="0"/>
        <v>#DIV/0!</v>
      </c>
    </row>
    <row r="29" spans="1:14" s="45" customFormat="1" ht="20.25" customHeight="1" hidden="1">
      <c r="A29" s="66" t="s">
        <v>138</v>
      </c>
      <c r="B29" s="69">
        <v>811</v>
      </c>
      <c r="C29" s="78">
        <v>1</v>
      </c>
      <c r="D29" s="78">
        <v>4</v>
      </c>
      <c r="E29" s="80" t="s">
        <v>50</v>
      </c>
      <c r="F29" s="80" t="s">
        <v>46</v>
      </c>
      <c r="G29" s="80" t="s">
        <v>129</v>
      </c>
      <c r="H29" s="80" t="s">
        <v>134</v>
      </c>
      <c r="I29" s="81">
        <v>853</v>
      </c>
      <c r="J29" s="82"/>
      <c r="K29" s="82"/>
      <c r="L29" s="120"/>
      <c r="M29" s="125" t="e">
        <f t="shared" si="1"/>
        <v>#DIV/0!</v>
      </c>
      <c r="N29" s="109" t="e">
        <f t="shared" si="0"/>
        <v>#DIV/0!</v>
      </c>
    </row>
    <row r="30" spans="1:14" s="46" customFormat="1" ht="110.25" customHeight="1" hidden="1">
      <c r="A30" s="66" t="s">
        <v>85</v>
      </c>
      <c r="B30" s="69">
        <v>811</v>
      </c>
      <c r="C30" s="78">
        <v>1</v>
      </c>
      <c r="D30" s="78">
        <v>4</v>
      </c>
      <c r="E30" s="78">
        <v>91</v>
      </c>
      <c r="F30" s="80">
        <v>0</v>
      </c>
      <c r="G30" s="80" t="s">
        <v>129</v>
      </c>
      <c r="H30" s="80" t="s">
        <v>139</v>
      </c>
      <c r="I30" s="81"/>
      <c r="J30" s="82"/>
      <c r="K30" s="82"/>
      <c r="L30" s="120"/>
      <c r="M30" s="125" t="e">
        <f t="shared" si="1"/>
        <v>#DIV/0!</v>
      </c>
      <c r="N30" s="109" t="e">
        <f t="shared" si="0"/>
        <v>#DIV/0!</v>
      </c>
    </row>
    <row r="31" spans="1:14" s="46" customFormat="1" ht="62.25" customHeight="1" hidden="1">
      <c r="A31" s="66" t="s">
        <v>84</v>
      </c>
      <c r="B31" s="69">
        <v>811</v>
      </c>
      <c r="C31" s="78">
        <v>1</v>
      </c>
      <c r="D31" s="78">
        <v>4</v>
      </c>
      <c r="E31" s="78">
        <v>91</v>
      </c>
      <c r="F31" s="80" t="s">
        <v>46</v>
      </c>
      <c r="G31" s="80" t="s">
        <v>129</v>
      </c>
      <c r="H31" s="80" t="s">
        <v>140</v>
      </c>
      <c r="I31" s="81"/>
      <c r="J31" s="82"/>
      <c r="K31" s="82"/>
      <c r="L31" s="120"/>
      <c r="M31" s="125" t="e">
        <f t="shared" si="1"/>
        <v>#DIV/0!</v>
      </c>
      <c r="N31" s="109" t="e">
        <f t="shared" si="0"/>
        <v>#DIV/0!</v>
      </c>
    </row>
    <row r="32" spans="1:14" s="46" customFormat="1" ht="16.5" customHeight="1" hidden="1">
      <c r="A32" s="66" t="s">
        <v>47</v>
      </c>
      <c r="B32" s="69">
        <v>811</v>
      </c>
      <c r="C32" s="78">
        <v>1</v>
      </c>
      <c r="D32" s="78">
        <v>4</v>
      </c>
      <c r="E32" s="78">
        <v>91</v>
      </c>
      <c r="F32" s="80" t="s">
        <v>46</v>
      </c>
      <c r="G32" s="80" t="s">
        <v>129</v>
      </c>
      <c r="H32" s="80" t="s">
        <v>140</v>
      </c>
      <c r="I32" s="81">
        <v>540</v>
      </c>
      <c r="J32" s="82"/>
      <c r="K32" s="82"/>
      <c r="L32" s="120"/>
      <c r="M32" s="125" t="e">
        <f t="shared" si="1"/>
        <v>#DIV/0!</v>
      </c>
      <c r="N32" s="109" t="e">
        <f t="shared" si="0"/>
        <v>#DIV/0!</v>
      </c>
    </row>
    <row r="33" spans="1:14" s="46" customFormat="1" ht="97.5" customHeight="1" hidden="1">
      <c r="A33" s="66" t="s">
        <v>82</v>
      </c>
      <c r="B33" s="69">
        <v>811</v>
      </c>
      <c r="C33" s="78">
        <v>1</v>
      </c>
      <c r="D33" s="78">
        <v>4</v>
      </c>
      <c r="E33" s="80" t="s">
        <v>50</v>
      </c>
      <c r="F33" s="80" t="s">
        <v>46</v>
      </c>
      <c r="G33" s="80" t="s">
        <v>129</v>
      </c>
      <c r="H33" s="80" t="s">
        <v>141</v>
      </c>
      <c r="I33" s="81"/>
      <c r="J33" s="82"/>
      <c r="K33" s="82"/>
      <c r="L33" s="120"/>
      <c r="M33" s="125" t="e">
        <f t="shared" si="1"/>
        <v>#DIV/0!</v>
      </c>
      <c r="N33" s="109" t="e">
        <f t="shared" si="0"/>
        <v>#DIV/0!</v>
      </c>
    </row>
    <row r="34" spans="1:14" s="46" customFormat="1" ht="20.25" customHeight="1" hidden="1">
      <c r="A34" s="66" t="s">
        <v>47</v>
      </c>
      <c r="B34" s="69">
        <v>811</v>
      </c>
      <c r="C34" s="78">
        <v>1</v>
      </c>
      <c r="D34" s="78">
        <v>4</v>
      </c>
      <c r="E34" s="80" t="s">
        <v>50</v>
      </c>
      <c r="F34" s="80" t="s">
        <v>46</v>
      </c>
      <c r="G34" s="80" t="s">
        <v>129</v>
      </c>
      <c r="H34" s="80" t="s">
        <v>141</v>
      </c>
      <c r="I34" s="81">
        <v>540</v>
      </c>
      <c r="J34" s="82"/>
      <c r="K34" s="82"/>
      <c r="L34" s="120"/>
      <c r="M34" s="125" t="e">
        <f t="shared" si="1"/>
        <v>#DIV/0!</v>
      </c>
      <c r="N34" s="109" t="e">
        <f t="shared" si="0"/>
        <v>#DIV/0!</v>
      </c>
    </row>
    <row r="35" spans="1:14" s="46" customFormat="1" ht="60" customHeight="1" hidden="1">
      <c r="A35" s="66" t="s">
        <v>142</v>
      </c>
      <c r="B35" s="69">
        <v>811</v>
      </c>
      <c r="C35" s="78">
        <v>1</v>
      </c>
      <c r="D35" s="78">
        <v>4</v>
      </c>
      <c r="E35" s="80" t="s">
        <v>50</v>
      </c>
      <c r="F35" s="80" t="s">
        <v>46</v>
      </c>
      <c r="G35" s="80" t="s">
        <v>129</v>
      </c>
      <c r="H35" s="80" t="s">
        <v>143</v>
      </c>
      <c r="I35" s="81"/>
      <c r="J35" s="82"/>
      <c r="K35" s="82"/>
      <c r="L35" s="120"/>
      <c r="M35" s="125" t="e">
        <f t="shared" si="1"/>
        <v>#DIV/0!</v>
      </c>
      <c r="N35" s="109" t="e">
        <f t="shared" si="0"/>
        <v>#DIV/0!</v>
      </c>
    </row>
    <row r="36" spans="1:14" s="46" customFormat="1" ht="15.75" customHeight="1" hidden="1">
      <c r="A36" s="66" t="s">
        <v>47</v>
      </c>
      <c r="B36" s="69">
        <v>811</v>
      </c>
      <c r="C36" s="78">
        <v>1</v>
      </c>
      <c r="D36" s="78">
        <v>4</v>
      </c>
      <c r="E36" s="80" t="s">
        <v>50</v>
      </c>
      <c r="F36" s="80" t="s">
        <v>46</v>
      </c>
      <c r="G36" s="80" t="s">
        <v>129</v>
      </c>
      <c r="H36" s="80" t="s">
        <v>143</v>
      </c>
      <c r="I36" s="81">
        <v>540</v>
      </c>
      <c r="J36" s="82"/>
      <c r="K36" s="82"/>
      <c r="L36" s="120"/>
      <c r="M36" s="125" t="e">
        <f t="shared" si="1"/>
        <v>#DIV/0!</v>
      </c>
      <c r="N36" s="109" t="e">
        <f t="shared" si="0"/>
        <v>#DIV/0!</v>
      </c>
    </row>
    <row r="37" spans="1:14" s="47" customFormat="1" ht="48.75" customHeight="1">
      <c r="A37" s="66" t="s">
        <v>81</v>
      </c>
      <c r="B37" s="69">
        <v>811</v>
      </c>
      <c r="C37" s="78">
        <v>1</v>
      </c>
      <c r="D37" s="78">
        <v>6</v>
      </c>
      <c r="E37" s="80"/>
      <c r="F37" s="80"/>
      <c r="G37" s="80"/>
      <c r="H37" s="80"/>
      <c r="I37" s="81"/>
      <c r="J37" s="82">
        <v>24.7</v>
      </c>
      <c r="K37" s="82">
        <v>6.2</v>
      </c>
      <c r="L37" s="120">
        <v>4.1</v>
      </c>
      <c r="M37" s="125">
        <f t="shared" si="1"/>
        <v>25.10121457489879</v>
      </c>
      <c r="N37" s="109">
        <f t="shared" si="0"/>
        <v>151.21951219512198</v>
      </c>
    </row>
    <row r="38" spans="1:14" s="150" customFormat="1" ht="46.5" customHeight="1" hidden="1">
      <c r="A38" s="140" t="s">
        <v>80</v>
      </c>
      <c r="B38" s="117">
        <v>811</v>
      </c>
      <c r="C38" s="141">
        <v>1</v>
      </c>
      <c r="D38" s="141">
        <v>6</v>
      </c>
      <c r="E38" s="142" t="s">
        <v>50</v>
      </c>
      <c r="F38" s="142" t="s">
        <v>46</v>
      </c>
      <c r="G38" s="142" t="s">
        <v>129</v>
      </c>
      <c r="H38" s="142" t="s">
        <v>144</v>
      </c>
      <c r="I38" s="143"/>
      <c r="J38" s="120"/>
      <c r="K38" s="120"/>
      <c r="L38" s="120"/>
      <c r="M38" s="125" t="e">
        <f t="shared" si="1"/>
        <v>#DIV/0!</v>
      </c>
      <c r="N38" s="109" t="e">
        <f t="shared" si="0"/>
        <v>#DIV/0!</v>
      </c>
    </row>
    <row r="39" spans="1:14" s="150" customFormat="1" ht="18" customHeight="1" hidden="1">
      <c r="A39" s="140" t="s">
        <v>47</v>
      </c>
      <c r="B39" s="117">
        <v>811</v>
      </c>
      <c r="C39" s="141">
        <v>1</v>
      </c>
      <c r="D39" s="141">
        <v>6</v>
      </c>
      <c r="E39" s="142" t="s">
        <v>50</v>
      </c>
      <c r="F39" s="142" t="s">
        <v>46</v>
      </c>
      <c r="G39" s="142" t="s">
        <v>129</v>
      </c>
      <c r="H39" s="142" t="s">
        <v>144</v>
      </c>
      <c r="I39" s="143">
        <v>540</v>
      </c>
      <c r="J39" s="120"/>
      <c r="K39" s="120"/>
      <c r="L39" s="120"/>
      <c r="M39" s="125" t="e">
        <f t="shared" si="1"/>
        <v>#DIV/0!</v>
      </c>
      <c r="N39" s="109" t="e">
        <f t="shared" si="0"/>
        <v>#DIV/0!</v>
      </c>
    </row>
    <row r="40" spans="1:14" s="46" customFormat="1" ht="27" customHeight="1">
      <c r="A40" s="66" t="s">
        <v>200</v>
      </c>
      <c r="B40" s="69"/>
      <c r="C40" s="78">
        <v>1</v>
      </c>
      <c r="D40" s="78">
        <v>7</v>
      </c>
      <c r="E40" s="80"/>
      <c r="F40" s="80"/>
      <c r="G40" s="80"/>
      <c r="H40" s="80"/>
      <c r="I40" s="81"/>
      <c r="J40" s="82">
        <v>60</v>
      </c>
      <c r="K40" s="82">
        <v>0</v>
      </c>
      <c r="L40" s="120"/>
      <c r="M40" s="125">
        <f t="shared" si="1"/>
        <v>0</v>
      </c>
      <c r="N40" s="151" t="s">
        <v>232</v>
      </c>
    </row>
    <row r="41" spans="1:14" s="48" customFormat="1" ht="12.75">
      <c r="A41" s="66" t="s">
        <v>78</v>
      </c>
      <c r="B41" s="69">
        <v>811</v>
      </c>
      <c r="C41" s="78">
        <v>1</v>
      </c>
      <c r="D41" s="78">
        <v>11</v>
      </c>
      <c r="E41" s="80"/>
      <c r="F41" s="80"/>
      <c r="G41" s="80"/>
      <c r="H41" s="80"/>
      <c r="I41" s="81"/>
      <c r="J41" s="82">
        <v>1.1</v>
      </c>
      <c r="K41" s="82">
        <v>0</v>
      </c>
      <c r="L41" s="120">
        <v>0</v>
      </c>
      <c r="M41" s="125">
        <f t="shared" si="1"/>
        <v>0</v>
      </c>
      <c r="N41" s="151" t="s">
        <v>232</v>
      </c>
    </row>
    <row r="42" spans="1:14" s="49" customFormat="1" ht="12.75" hidden="1">
      <c r="A42" s="66" t="s">
        <v>78</v>
      </c>
      <c r="B42" s="69">
        <v>811</v>
      </c>
      <c r="C42" s="78">
        <v>1</v>
      </c>
      <c r="D42" s="78">
        <v>11</v>
      </c>
      <c r="E42" s="80" t="s">
        <v>145</v>
      </c>
      <c r="F42" s="80" t="s">
        <v>46</v>
      </c>
      <c r="G42" s="80" t="s">
        <v>129</v>
      </c>
      <c r="H42" s="80" t="s">
        <v>130</v>
      </c>
      <c r="I42" s="81"/>
      <c r="J42" s="82"/>
      <c r="K42" s="82"/>
      <c r="L42" s="120"/>
      <c r="M42" s="125" t="e">
        <f t="shared" si="1"/>
        <v>#DIV/0!</v>
      </c>
      <c r="N42" s="109" t="e">
        <f t="shared" si="0"/>
        <v>#DIV/0!</v>
      </c>
    </row>
    <row r="43" spans="1:14" s="49" customFormat="1" ht="17.25" customHeight="1" hidden="1">
      <c r="A43" s="66" t="s">
        <v>77</v>
      </c>
      <c r="B43" s="69">
        <v>811</v>
      </c>
      <c r="C43" s="78">
        <v>1</v>
      </c>
      <c r="D43" s="78">
        <v>11</v>
      </c>
      <c r="E43" s="80" t="s">
        <v>145</v>
      </c>
      <c r="F43" s="80" t="s">
        <v>46</v>
      </c>
      <c r="G43" s="80" t="s">
        <v>129</v>
      </c>
      <c r="H43" s="80" t="s">
        <v>146</v>
      </c>
      <c r="I43" s="81"/>
      <c r="J43" s="82"/>
      <c r="K43" s="82"/>
      <c r="L43" s="120"/>
      <c r="M43" s="125" t="e">
        <f t="shared" si="1"/>
        <v>#DIV/0!</v>
      </c>
      <c r="N43" s="109" t="e">
        <f t="shared" si="0"/>
        <v>#DIV/0!</v>
      </c>
    </row>
    <row r="44" spans="1:14" s="49" customFormat="1" ht="12.75" hidden="1">
      <c r="A44" s="66" t="s">
        <v>76</v>
      </c>
      <c r="B44" s="69">
        <v>811</v>
      </c>
      <c r="C44" s="78">
        <v>1</v>
      </c>
      <c r="D44" s="78">
        <v>11</v>
      </c>
      <c r="E44" s="80" t="s">
        <v>145</v>
      </c>
      <c r="F44" s="80" t="s">
        <v>46</v>
      </c>
      <c r="G44" s="80" t="s">
        <v>129</v>
      </c>
      <c r="H44" s="80" t="s">
        <v>146</v>
      </c>
      <c r="I44" s="81">
        <v>870</v>
      </c>
      <c r="J44" s="82"/>
      <c r="K44" s="82"/>
      <c r="L44" s="120"/>
      <c r="M44" s="125" t="e">
        <f t="shared" si="1"/>
        <v>#DIV/0!</v>
      </c>
      <c r="N44" s="109" t="e">
        <f t="shared" si="0"/>
        <v>#DIV/0!</v>
      </c>
    </row>
    <row r="45" spans="1:14" s="48" customFormat="1" ht="20.25" customHeight="1">
      <c r="A45" s="66" t="s">
        <v>75</v>
      </c>
      <c r="B45" s="69">
        <v>811</v>
      </c>
      <c r="C45" s="78">
        <v>1</v>
      </c>
      <c r="D45" s="78">
        <v>13</v>
      </c>
      <c r="E45" s="80"/>
      <c r="F45" s="80"/>
      <c r="G45" s="80"/>
      <c r="H45" s="80"/>
      <c r="I45" s="81"/>
      <c r="J45" s="82">
        <v>566.5</v>
      </c>
      <c r="K45" s="82">
        <v>142.6</v>
      </c>
      <c r="L45" s="120">
        <v>29.9</v>
      </c>
      <c r="M45" s="125">
        <f t="shared" si="1"/>
        <v>25.172109443954106</v>
      </c>
      <c r="N45" s="109">
        <f t="shared" si="0"/>
        <v>476.9230769230769</v>
      </c>
    </row>
    <row r="46" spans="1:14" ht="47.25" customHeight="1" hidden="1">
      <c r="A46" s="66" t="s">
        <v>74</v>
      </c>
      <c r="B46" s="69">
        <v>811</v>
      </c>
      <c r="C46" s="78">
        <v>1</v>
      </c>
      <c r="D46" s="78">
        <v>13</v>
      </c>
      <c r="E46" s="80" t="s">
        <v>79</v>
      </c>
      <c r="F46" s="80" t="s">
        <v>46</v>
      </c>
      <c r="G46" s="80" t="s">
        <v>129</v>
      </c>
      <c r="H46" s="80" t="s">
        <v>147</v>
      </c>
      <c r="I46" s="81"/>
      <c r="J46" s="82"/>
      <c r="K46" s="82"/>
      <c r="L46" s="120"/>
      <c r="M46" s="125" t="e">
        <f t="shared" si="1"/>
        <v>#DIV/0!</v>
      </c>
      <c r="N46" s="109" t="e">
        <f t="shared" si="0"/>
        <v>#DIV/0!</v>
      </c>
    </row>
    <row r="47" spans="1:14" ht="16.5" customHeight="1" hidden="1">
      <c r="A47" s="66" t="s">
        <v>73</v>
      </c>
      <c r="B47" s="69">
        <v>811</v>
      </c>
      <c r="C47" s="78">
        <v>1</v>
      </c>
      <c r="D47" s="78">
        <v>13</v>
      </c>
      <c r="E47" s="80" t="s">
        <v>79</v>
      </c>
      <c r="F47" s="80" t="s">
        <v>46</v>
      </c>
      <c r="G47" s="80" t="s">
        <v>129</v>
      </c>
      <c r="H47" s="80" t="s">
        <v>147</v>
      </c>
      <c r="I47" s="81"/>
      <c r="J47" s="82"/>
      <c r="K47" s="82"/>
      <c r="L47" s="120"/>
      <c r="M47" s="125" t="e">
        <f t="shared" si="1"/>
        <v>#DIV/0!</v>
      </c>
      <c r="N47" s="109" t="e">
        <f t="shared" si="0"/>
        <v>#DIV/0!</v>
      </c>
    </row>
    <row r="48" spans="1:14" ht="48.75" customHeight="1" hidden="1">
      <c r="A48" s="66" t="s">
        <v>39</v>
      </c>
      <c r="B48" s="69">
        <v>811</v>
      </c>
      <c r="C48" s="78">
        <v>1</v>
      </c>
      <c r="D48" s="78">
        <v>13</v>
      </c>
      <c r="E48" s="80" t="s">
        <v>79</v>
      </c>
      <c r="F48" s="80" t="s">
        <v>46</v>
      </c>
      <c r="G48" s="80" t="s">
        <v>129</v>
      </c>
      <c r="H48" s="80" t="s">
        <v>147</v>
      </c>
      <c r="I48" s="81">
        <v>244</v>
      </c>
      <c r="J48" s="82"/>
      <c r="K48" s="82"/>
      <c r="L48" s="120"/>
      <c r="M48" s="125" t="e">
        <f t="shared" si="1"/>
        <v>#DIV/0!</v>
      </c>
      <c r="N48" s="109" t="e">
        <f t="shared" si="0"/>
        <v>#DIV/0!</v>
      </c>
    </row>
    <row r="49" spans="1:14" ht="96" customHeight="1" hidden="1">
      <c r="A49" s="66" t="s">
        <v>148</v>
      </c>
      <c r="B49" s="69">
        <v>811</v>
      </c>
      <c r="C49" s="78">
        <v>1</v>
      </c>
      <c r="D49" s="78">
        <v>13</v>
      </c>
      <c r="E49" s="80" t="s">
        <v>72</v>
      </c>
      <c r="F49" s="80" t="s">
        <v>71</v>
      </c>
      <c r="G49" s="80" t="s">
        <v>149</v>
      </c>
      <c r="H49" s="80" t="s">
        <v>150</v>
      </c>
      <c r="I49" s="81"/>
      <c r="J49" s="83"/>
      <c r="K49" s="83"/>
      <c r="L49" s="121"/>
      <c r="M49" s="125" t="e">
        <f t="shared" si="1"/>
        <v>#DIV/0!</v>
      </c>
      <c r="N49" s="109" t="e">
        <f t="shared" si="0"/>
        <v>#DIV/0!</v>
      </c>
    </row>
    <row r="50" spans="1:14" ht="49.5" customHeight="1" hidden="1">
      <c r="A50" s="66" t="s">
        <v>39</v>
      </c>
      <c r="B50" s="69">
        <v>811</v>
      </c>
      <c r="C50" s="78">
        <v>1</v>
      </c>
      <c r="D50" s="78">
        <v>13</v>
      </c>
      <c r="E50" s="80" t="s">
        <v>72</v>
      </c>
      <c r="F50" s="80" t="s">
        <v>71</v>
      </c>
      <c r="G50" s="80" t="s">
        <v>149</v>
      </c>
      <c r="H50" s="80" t="s">
        <v>150</v>
      </c>
      <c r="I50" s="81">
        <v>244</v>
      </c>
      <c r="J50" s="83"/>
      <c r="K50" s="83"/>
      <c r="L50" s="121"/>
      <c r="M50" s="125" t="e">
        <f t="shared" si="1"/>
        <v>#DIV/0!</v>
      </c>
      <c r="N50" s="109" t="e">
        <f t="shared" si="0"/>
        <v>#DIV/0!</v>
      </c>
    </row>
    <row r="51" spans="1:14" ht="84" customHeight="1" hidden="1">
      <c r="A51" s="66" t="s">
        <v>83</v>
      </c>
      <c r="B51" s="69">
        <v>811</v>
      </c>
      <c r="C51" s="78">
        <v>1</v>
      </c>
      <c r="D51" s="78">
        <v>13</v>
      </c>
      <c r="E51" s="80" t="s">
        <v>79</v>
      </c>
      <c r="F51" s="80" t="s">
        <v>46</v>
      </c>
      <c r="G51" s="80" t="s">
        <v>129</v>
      </c>
      <c r="H51" s="80" t="s">
        <v>151</v>
      </c>
      <c r="I51" s="81"/>
      <c r="J51" s="82"/>
      <c r="K51" s="82"/>
      <c r="L51" s="120"/>
      <c r="M51" s="125" t="e">
        <f t="shared" si="1"/>
        <v>#DIV/0!</v>
      </c>
      <c r="N51" s="109" t="e">
        <f t="shared" si="0"/>
        <v>#DIV/0!</v>
      </c>
    </row>
    <row r="52" spans="1:14" ht="21.75" customHeight="1" hidden="1">
      <c r="A52" s="66" t="s">
        <v>47</v>
      </c>
      <c r="B52" s="69">
        <v>811</v>
      </c>
      <c r="C52" s="78">
        <v>1</v>
      </c>
      <c r="D52" s="78">
        <v>13</v>
      </c>
      <c r="E52" s="80" t="s">
        <v>79</v>
      </c>
      <c r="F52" s="80" t="s">
        <v>46</v>
      </c>
      <c r="G52" s="80" t="s">
        <v>129</v>
      </c>
      <c r="H52" s="80" t="s">
        <v>151</v>
      </c>
      <c r="I52" s="81">
        <v>540</v>
      </c>
      <c r="J52" s="82"/>
      <c r="K52" s="82"/>
      <c r="L52" s="120"/>
      <c r="M52" s="125" t="e">
        <f t="shared" si="1"/>
        <v>#DIV/0!</v>
      </c>
      <c r="N52" s="109" t="e">
        <f t="shared" si="0"/>
        <v>#DIV/0!</v>
      </c>
    </row>
    <row r="53" spans="1:14" s="50" customFormat="1" ht="12.75">
      <c r="A53" s="65" t="s">
        <v>70</v>
      </c>
      <c r="B53" s="72">
        <v>811</v>
      </c>
      <c r="C53" s="74">
        <v>2</v>
      </c>
      <c r="D53" s="74">
        <v>0</v>
      </c>
      <c r="E53" s="75"/>
      <c r="F53" s="75"/>
      <c r="G53" s="75"/>
      <c r="H53" s="75"/>
      <c r="I53" s="76"/>
      <c r="J53" s="77">
        <f>J54</f>
        <v>104.5</v>
      </c>
      <c r="K53" s="77">
        <f>K54</f>
        <v>1.7</v>
      </c>
      <c r="L53" s="119">
        <f>L54</f>
        <v>6.9</v>
      </c>
      <c r="M53" s="124">
        <f t="shared" si="1"/>
        <v>1.6267942583732056</v>
      </c>
      <c r="N53" s="109">
        <f t="shared" si="0"/>
        <v>24.63768115942029</v>
      </c>
    </row>
    <row r="54" spans="1:14" s="51" customFormat="1" ht="21.75" customHeight="1">
      <c r="A54" s="66" t="s">
        <v>69</v>
      </c>
      <c r="B54" s="69">
        <v>811</v>
      </c>
      <c r="C54" s="78">
        <v>2</v>
      </c>
      <c r="D54" s="78">
        <v>3</v>
      </c>
      <c r="E54" s="80"/>
      <c r="F54" s="80"/>
      <c r="G54" s="80"/>
      <c r="H54" s="80"/>
      <c r="I54" s="81"/>
      <c r="J54" s="82">
        <v>104.5</v>
      </c>
      <c r="K54" s="82">
        <v>1.7</v>
      </c>
      <c r="L54" s="120">
        <v>6.9</v>
      </c>
      <c r="M54" s="125">
        <f t="shared" si="1"/>
        <v>1.6267942583732056</v>
      </c>
      <c r="N54" s="109">
        <f t="shared" si="0"/>
        <v>24.63768115942029</v>
      </c>
    </row>
    <row r="55" spans="1:14" s="51" customFormat="1" ht="42.75" customHeight="1" hidden="1">
      <c r="A55" s="66" t="s">
        <v>152</v>
      </c>
      <c r="B55" s="69">
        <v>811</v>
      </c>
      <c r="C55" s="78">
        <v>2</v>
      </c>
      <c r="D55" s="78">
        <v>3</v>
      </c>
      <c r="E55" s="80" t="s">
        <v>153</v>
      </c>
      <c r="F55" s="80" t="s">
        <v>46</v>
      </c>
      <c r="G55" s="80" t="s">
        <v>129</v>
      </c>
      <c r="H55" s="80" t="s">
        <v>130</v>
      </c>
      <c r="I55" s="81"/>
      <c r="J55" s="82"/>
      <c r="K55" s="82"/>
      <c r="L55" s="120"/>
      <c r="M55" s="125" t="e">
        <f t="shared" si="1"/>
        <v>#DIV/0!</v>
      </c>
      <c r="N55" s="109" t="e">
        <f t="shared" si="0"/>
        <v>#DIV/0!</v>
      </c>
    </row>
    <row r="56" spans="1:14" s="51" customFormat="1" ht="43.5" customHeight="1" hidden="1">
      <c r="A56" s="66" t="s">
        <v>68</v>
      </c>
      <c r="B56" s="69">
        <v>811</v>
      </c>
      <c r="C56" s="78">
        <v>2</v>
      </c>
      <c r="D56" s="78">
        <v>3</v>
      </c>
      <c r="E56" s="80" t="s">
        <v>153</v>
      </c>
      <c r="F56" s="80" t="s">
        <v>46</v>
      </c>
      <c r="G56" s="80" t="s">
        <v>129</v>
      </c>
      <c r="H56" s="80" t="s">
        <v>154</v>
      </c>
      <c r="I56" s="81"/>
      <c r="J56" s="82"/>
      <c r="K56" s="82"/>
      <c r="L56" s="120"/>
      <c r="M56" s="125" t="e">
        <f t="shared" si="1"/>
        <v>#DIV/0!</v>
      </c>
      <c r="N56" s="109" t="e">
        <f t="shared" si="0"/>
        <v>#DIV/0!</v>
      </c>
    </row>
    <row r="57" spans="1:14" s="51" customFormat="1" ht="27" customHeight="1" hidden="1">
      <c r="A57" s="66" t="s">
        <v>132</v>
      </c>
      <c r="B57" s="69">
        <v>811</v>
      </c>
      <c r="C57" s="78">
        <v>2</v>
      </c>
      <c r="D57" s="78">
        <v>3</v>
      </c>
      <c r="E57" s="80" t="s">
        <v>153</v>
      </c>
      <c r="F57" s="80" t="s">
        <v>46</v>
      </c>
      <c r="G57" s="80" t="s">
        <v>129</v>
      </c>
      <c r="H57" s="80" t="s">
        <v>154</v>
      </c>
      <c r="I57" s="81">
        <v>121</v>
      </c>
      <c r="J57" s="82"/>
      <c r="K57" s="82"/>
      <c r="L57" s="120"/>
      <c r="M57" s="125" t="e">
        <f t="shared" si="1"/>
        <v>#DIV/0!</v>
      </c>
      <c r="N57" s="109" t="e">
        <f t="shared" si="0"/>
        <v>#DIV/0!</v>
      </c>
    </row>
    <row r="58" spans="1:14" s="51" customFormat="1" ht="75" customHeight="1" hidden="1">
      <c r="A58" s="66" t="s">
        <v>136</v>
      </c>
      <c r="B58" s="69">
        <v>811</v>
      </c>
      <c r="C58" s="78">
        <v>2</v>
      </c>
      <c r="D58" s="78">
        <v>3</v>
      </c>
      <c r="E58" s="80" t="s">
        <v>153</v>
      </c>
      <c r="F58" s="80" t="s">
        <v>46</v>
      </c>
      <c r="G58" s="80" t="s">
        <v>129</v>
      </c>
      <c r="H58" s="80" t="s">
        <v>154</v>
      </c>
      <c r="I58" s="81">
        <v>129</v>
      </c>
      <c r="J58" s="82"/>
      <c r="K58" s="82"/>
      <c r="L58" s="120"/>
      <c r="M58" s="125" t="e">
        <f t="shared" si="1"/>
        <v>#DIV/0!</v>
      </c>
      <c r="N58" s="109" t="e">
        <f t="shared" si="0"/>
        <v>#DIV/0!</v>
      </c>
    </row>
    <row r="59" spans="1:14" s="47" customFormat="1" ht="34.5" customHeight="1">
      <c r="A59" s="65" t="s">
        <v>67</v>
      </c>
      <c r="B59" s="72">
        <v>811</v>
      </c>
      <c r="C59" s="74">
        <v>3</v>
      </c>
      <c r="D59" s="74">
        <v>0</v>
      </c>
      <c r="E59" s="75"/>
      <c r="F59" s="75"/>
      <c r="G59" s="75"/>
      <c r="H59" s="75"/>
      <c r="I59" s="76"/>
      <c r="J59" s="77">
        <f>J60+J61</f>
        <v>557</v>
      </c>
      <c r="K59" s="77">
        <f>K60+K61</f>
        <v>0</v>
      </c>
      <c r="L59" s="119">
        <f>L60+L61</f>
        <v>0</v>
      </c>
      <c r="M59" s="124">
        <f t="shared" si="1"/>
        <v>0</v>
      </c>
      <c r="N59" s="151" t="s">
        <v>232</v>
      </c>
    </row>
    <row r="60" spans="1:14" s="47" customFormat="1" ht="42.75" customHeight="1">
      <c r="A60" s="66" t="s">
        <v>201</v>
      </c>
      <c r="B60" s="69"/>
      <c r="C60" s="78">
        <v>3</v>
      </c>
      <c r="D60" s="78">
        <v>9</v>
      </c>
      <c r="E60" s="80"/>
      <c r="F60" s="80"/>
      <c r="G60" s="80"/>
      <c r="H60" s="80"/>
      <c r="I60" s="81"/>
      <c r="J60" s="82">
        <v>40</v>
      </c>
      <c r="K60" s="82">
        <v>0</v>
      </c>
      <c r="L60" s="120">
        <v>0</v>
      </c>
      <c r="M60" s="125">
        <f t="shared" si="1"/>
        <v>0</v>
      </c>
      <c r="N60" s="151" t="s">
        <v>232</v>
      </c>
    </row>
    <row r="61" spans="1:14" ht="21" customHeight="1">
      <c r="A61" s="66" t="s">
        <v>66</v>
      </c>
      <c r="B61" s="69">
        <v>811</v>
      </c>
      <c r="C61" s="78">
        <v>3</v>
      </c>
      <c r="D61" s="78">
        <v>10</v>
      </c>
      <c r="E61" s="80"/>
      <c r="F61" s="80"/>
      <c r="G61" s="80"/>
      <c r="H61" s="80"/>
      <c r="I61" s="81"/>
      <c r="J61" s="82">
        <v>517</v>
      </c>
      <c r="K61" s="82">
        <v>0</v>
      </c>
      <c r="L61" s="120">
        <v>0</v>
      </c>
      <c r="M61" s="125">
        <f t="shared" si="1"/>
        <v>0</v>
      </c>
      <c r="N61" s="151" t="s">
        <v>232</v>
      </c>
    </row>
    <row r="62" spans="1:14" ht="51" customHeight="1" hidden="1">
      <c r="A62" s="66" t="s">
        <v>155</v>
      </c>
      <c r="B62" s="69">
        <v>811</v>
      </c>
      <c r="C62" s="78">
        <v>3</v>
      </c>
      <c r="D62" s="78">
        <v>10</v>
      </c>
      <c r="E62" s="80" t="s">
        <v>156</v>
      </c>
      <c r="F62" s="80" t="s">
        <v>46</v>
      </c>
      <c r="G62" s="80" t="s">
        <v>129</v>
      </c>
      <c r="H62" s="80" t="s">
        <v>130</v>
      </c>
      <c r="I62" s="81"/>
      <c r="J62" s="82"/>
      <c r="K62" s="82"/>
      <c r="L62" s="120"/>
      <c r="M62" s="125" t="e">
        <f t="shared" si="1"/>
        <v>#DIV/0!</v>
      </c>
      <c r="N62" s="109" t="e">
        <f t="shared" si="0"/>
        <v>#DIV/0!</v>
      </c>
    </row>
    <row r="63" spans="1:14" ht="57.75" customHeight="1" hidden="1">
      <c r="A63" s="66" t="s">
        <v>65</v>
      </c>
      <c r="B63" s="69">
        <v>811</v>
      </c>
      <c r="C63" s="78">
        <v>3</v>
      </c>
      <c r="D63" s="78">
        <v>10</v>
      </c>
      <c r="E63" s="80" t="s">
        <v>156</v>
      </c>
      <c r="F63" s="80" t="s">
        <v>46</v>
      </c>
      <c r="G63" s="80" t="s">
        <v>129</v>
      </c>
      <c r="H63" s="80" t="s">
        <v>157</v>
      </c>
      <c r="I63" s="81"/>
      <c r="J63" s="82"/>
      <c r="K63" s="82"/>
      <c r="L63" s="120"/>
      <c r="M63" s="125" t="e">
        <f t="shared" si="1"/>
        <v>#DIV/0!</v>
      </c>
      <c r="N63" s="109" t="e">
        <f t="shared" si="0"/>
        <v>#DIV/0!</v>
      </c>
    </row>
    <row r="64" spans="1:14" ht="45.75" customHeight="1" hidden="1">
      <c r="A64" s="66" t="s">
        <v>39</v>
      </c>
      <c r="B64" s="69">
        <v>811</v>
      </c>
      <c r="C64" s="78">
        <v>3</v>
      </c>
      <c r="D64" s="78">
        <v>10</v>
      </c>
      <c r="E64" s="80" t="s">
        <v>156</v>
      </c>
      <c r="F64" s="80" t="s">
        <v>46</v>
      </c>
      <c r="G64" s="80" t="s">
        <v>129</v>
      </c>
      <c r="H64" s="80" t="s">
        <v>157</v>
      </c>
      <c r="I64" s="81">
        <v>244</v>
      </c>
      <c r="J64" s="82"/>
      <c r="K64" s="82"/>
      <c r="L64" s="120"/>
      <c r="M64" s="125" t="e">
        <f t="shared" si="1"/>
        <v>#DIV/0!</v>
      </c>
      <c r="N64" s="109" t="e">
        <f t="shared" si="0"/>
        <v>#DIV/0!</v>
      </c>
    </row>
    <row r="65" spans="1:14" s="43" customFormat="1" ht="17.25" customHeight="1">
      <c r="A65" s="65" t="s">
        <v>64</v>
      </c>
      <c r="B65" s="72">
        <v>811</v>
      </c>
      <c r="C65" s="74">
        <v>4</v>
      </c>
      <c r="D65" s="74">
        <v>0</v>
      </c>
      <c r="E65" s="75"/>
      <c r="F65" s="75"/>
      <c r="G65" s="75"/>
      <c r="H65" s="76"/>
      <c r="I65" s="76"/>
      <c r="J65" s="77">
        <f>J66</f>
        <v>403.4</v>
      </c>
      <c r="K65" s="77">
        <f>K66</f>
        <v>187</v>
      </c>
      <c r="L65" s="119">
        <f>L66</f>
        <v>50.7</v>
      </c>
      <c r="M65" s="124">
        <f t="shared" si="1"/>
        <v>46.35597421913734</v>
      </c>
      <c r="N65" s="109">
        <f t="shared" si="0"/>
        <v>368.83629191321495</v>
      </c>
    </row>
    <row r="66" spans="1:14" ht="17.25" customHeight="1">
      <c r="A66" s="66" t="s">
        <v>63</v>
      </c>
      <c r="B66" s="69">
        <v>811</v>
      </c>
      <c r="C66" s="78">
        <v>4</v>
      </c>
      <c r="D66" s="78">
        <v>9</v>
      </c>
      <c r="E66" s="80"/>
      <c r="F66" s="80"/>
      <c r="G66" s="80"/>
      <c r="H66" s="81"/>
      <c r="I66" s="81"/>
      <c r="J66" s="82">
        <v>403.4</v>
      </c>
      <c r="K66" s="82">
        <v>187</v>
      </c>
      <c r="L66" s="120">
        <v>50.7</v>
      </c>
      <c r="M66" s="125">
        <f t="shared" si="1"/>
        <v>46.35597421913734</v>
      </c>
      <c r="N66" s="109">
        <f t="shared" si="0"/>
        <v>368.83629191321495</v>
      </c>
    </row>
    <row r="67" spans="1:14" ht="16.5" customHeight="1" hidden="1">
      <c r="A67" s="66" t="s">
        <v>62</v>
      </c>
      <c r="B67" s="69">
        <v>811</v>
      </c>
      <c r="C67" s="78">
        <v>4</v>
      </c>
      <c r="D67" s="78">
        <v>9</v>
      </c>
      <c r="E67" s="80" t="s">
        <v>61</v>
      </c>
      <c r="F67" s="80" t="s">
        <v>46</v>
      </c>
      <c r="G67" s="80" t="s">
        <v>129</v>
      </c>
      <c r="H67" s="80" t="s">
        <v>158</v>
      </c>
      <c r="I67" s="81"/>
      <c r="J67" s="82"/>
      <c r="K67" s="82"/>
      <c r="L67" s="120"/>
      <c r="M67" s="125" t="e">
        <f t="shared" si="1"/>
        <v>#DIV/0!</v>
      </c>
      <c r="N67" s="109" t="e">
        <f t="shared" si="0"/>
        <v>#DIV/0!</v>
      </c>
    </row>
    <row r="68" spans="1:14" ht="50.25" customHeight="1" hidden="1">
      <c r="A68" s="66" t="s">
        <v>159</v>
      </c>
      <c r="B68" s="69">
        <v>811</v>
      </c>
      <c r="C68" s="78">
        <v>4</v>
      </c>
      <c r="D68" s="78">
        <v>9</v>
      </c>
      <c r="E68" s="80" t="s">
        <v>61</v>
      </c>
      <c r="F68" s="80" t="s">
        <v>46</v>
      </c>
      <c r="G68" s="80" t="s">
        <v>129</v>
      </c>
      <c r="H68" s="80" t="s">
        <v>158</v>
      </c>
      <c r="I68" s="81"/>
      <c r="J68" s="82"/>
      <c r="K68" s="82"/>
      <c r="L68" s="120"/>
      <c r="M68" s="125" t="e">
        <f t="shared" si="1"/>
        <v>#DIV/0!</v>
      </c>
      <c r="N68" s="109" t="e">
        <f t="shared" si="0"/>
        <v>#DIV/0!</v>
      </c>
    </row>
    <row r="69" spans="1:14" ht="48.75" customHeight="1" hidden="1">
      <c r="A69" s="66" t="s">
        <v>39</v>
      </c>
      <c r="B69" s="69">
        <v>811</v>
      </c>
      <c r="C69" s="78">
        <v>4</v>
      </c>
      <c r="D69" s="78">
        <v>9</v>
      </c>
      <c r="E69" s="80" t="s">
        <v>61</v>
      </c>
      <c r="F69" s="80" t="s">
        <v>46</v>
      </c>
      <c r="G69" s="80" t="s">
        <v>129</v>
      </c>
      <c r="H69" s="80" t="s">
        <v>158</v>
      </c>
      <c r="I69" s="81">
        <v>244</v>
      </c>
      <c r="J69" s="82"/>
      <c r="K69" s="82"/>
      <c r="L69" s="120"/>
      <c r="M69" s="125" t="e">
        <f t="shared" si="1"/>
        <v>#DIV/0!</v>
      </c>
      <c r="N69" s="109" t="e">
        <f t="shared" si="0"/>
        <v>#DIV/0!</v>
      </c>
    </row>
    <row r="70" spans="1:14" s="52" customFormat="1" ht="29.25" customHeight="1">
      <c r="A70" s="65" t="s">
        <v>60</v>
      </c>
      <c r="B70" s="72">
        <v>811</v>
      </c>
      <c r="C70" s="74">
        <v>5</v>
      </c>
      <c r="D70" s="74">
        <v>0</v>
      </c>
      <c r="E70" s="75"/>
      <c r="F70" s="75"/>
      <c r="G70" s="75"/>
      <c r="H70" s="75"/>
      <c r="I70" s="76"/>
      <c r="J70" s="77">
        <f>J71+J77+J81+J91</f>
        <v>2263.2</v>
      </c>
      <c r="K70" s="77">
        <f>K71+K77+K81+K91</f>
        <v>731.9</v>
      </c>
      <c r="L70" s="119">
        <f>L71+L77+L81+L91</f>
        <v>473.40000000000003</v>
      </c>
      <c r="M70" s="124">
        <f t="shared" si="1"/>
        <v>32.33916578296218</v>
      </c>
      <c r="N70" s="109">
        <f t="shared" si="0"/>
        <v>154.60498521335023</v>
      </c>
    </row>
    <row r="71" spans="1:14" s="52" customFormat="1" ht="18.75" customHeight="1">
      <c r="A71" s="66" t="s">
        <v>59</v>
      </c>
      <c r="B71" s="69">
        <v>811</v>
      </c>
      <c r="C71" s="78">
        <v>5</v>
      </c>
      <c r="D71" s="78">
        <v>1</v>
      </c>
      <c r="E71" s="80"/>
      <c r="F71" s="80"/>
      <c r="G71" s="80"/>
      <c r="H71" s="80"/>
      <c r="I71" s="81"/>
      <c r="J71" s="82">
        <v>163.7</v>
      </c>
      <c r="K71" s="82">
        <v>0.4</v>
      </c>
      <c r="L71" s="120">
        <v>0</v>
      </c>
      <c r="M71" s="125">
        <f t="shared" si="1"/>
        <v>0.24434941967012833</v>
      </c>
      <c r="N71" s="151" t="s">
        <v>232</v>
      </c>
    </row>
    <row r="72" spans="1:14" s="52" customFormat="1" ht="21.75" customHeight="1" hidden="1">
      <c r="A72" s="66" t="s">
        <v>160</v>
      </c>
      <c r="B72" s="69">
        <v>811</v>
      </c>
      <c r="C72" s="78">
        <v>5</v>
      </c>
      <c r="D72" s="78">
        <v>1</v>
      </c>
      <c r="E72" s="80" t="s">
        <v>161</v>
      </c>
      <c r="F72" s="80" t="s">
        <v>46</v>
      </c>
      <c r="G72" s="80" t="s">
        <v>129</v>
      </c>
      <c r="H72" s="80" t="s">
        <v>130</v>
      </c>
      <c r="I72" s="81"/>
      <c r="J72" s="82"/>
      <c r="K72" s="82"/>
      <c r="L72" s="120"/>
      <c r="M72" s="125" t="e">
        <f t="shared" si="1"/>
        <v>#DIV/0!</v>
      </c>
      <c r="N72" s="151" t="s">
        <v>232</v>
      </c>
    </row>
    <row r="73" spans="1:14" s="52" customFormat="1" ht="51.75" customHeight="1" hidden="1">
      <c r="A73" s="66" t="s">
        <v>162</v>
      </c>
      <c r="B73" s="69">
        <v>811</v>
      </c>
      <c r="C73" s="78">
        <v>5</v>
      </c>
      <c r="D73" s="78">
        <v>1</v>
      </c>
      <c r="E73" s="80" t="s">
        <v>161</v>
      </c>
      <c r="F73" s="80" t="s">
        <v>46</v>
      </c>
      <c r="G73" s="80" t="s">
        <v>129</v>
      </c>
      <c r="H73" s="80" t="s">
        <v>163</v>
      </c>
      <c r="I73" s="81"/>
      <c r="J73" s="82"/>
      <c r="K73" s="82"/>
      <c r="L73" s="120"/>
      <c r="M73" s="125" t="e">
        <f t="shared" si="1"/>
        <v>#DIV/0!</v>
      </c>
      <c r="N73" s="151" t="s">
        <v>232</v>
      </c>
    </row>
    <row r="74" spans="1:14" s="52" customFormat="1" ht="54.75" customHeight="1" hidden="1">
      <c r="A74" s="66" t="s">
        <v>164</v>
      </c>
      <c r="B74" s="69">
        <v>811</v>
      </c>
      <c r="C74" s="78">
        <v>5</v>
      </c>
      <c r="D74" s="78">
        <v>1</v>
      </c>
      <c r="E74" s="80" t="s">
        <v>161</v>
      </c>
      <c r="F74" s="80" t="s">
        <v>46</v>
      </c>
      <c r="G74" s="80" t="s">
        <v>129</v>
      </c>
      <c r="H74" s="80" t="s">
        <v>163</v>
      </c>
      <c r="I74" s="81">
        <v>243</v>
      </c>
      <c r="J74" s="82"/>
      <c r="K74" s="82"/>
      <c r="L74" s="120"/>
      <c r="M74" s="125" t="e">
        <f t="shared" si="1"/>
        <v>#DIV/0!</v>
      </c>
      <c r="N74" s="151" t="s">
        <v>232</v>
      </c>
    </row>
    <row r="75" spans="1:14" s="53" customFormat="1" ht="101.25" customHeight="1" hidden="1">
      <c r="A75" s="66" t="s">
        <v>165</v>
      </c>
      <c r="B75" s="69">
        <v>811</v>
      </c>
      <c r="C75" s="78">
        <v>5</v>
      </c>
      <c r="D75" s="78">
        <v>1</v>
      </c>
      <c r="E75" s="80" t="s">
        <v>161</v>
      </c>
      <c r="F75" s="80" t="s">
        <v>46</v>
      </c>
      <c r="G75" s="80" t="s">
        <v>129</v>
      </c>
      <c r="H75" s="80" t="s">
        <v>166</v>
      </c>
      <c r="I75" s="81"/>
      <c r="J75" s="82"/>
      <c r="K75" s="82"/>
      <c r="L75" s="120"/>
      <c r="M75" s="125" t="e">
        <f t="shared" si="1"/>
        <v>#DIV/0!</v>
      </c>
      <c r="N75" s="151" t="s">
        <v>232</v>
      </c>
    </row>
    <row r="76" spans="1:14" s="53" customFormat="1" ht="37.5" customHeight="1" hidden="1">
      <c r="A76" s="66" t="s">
        <v>39</v>
      </c>
      <c r="B76" s="69">
        <v>811</v>
      </c>
      <c r="C76" s="78">
        <v>5</v>
      </c>
      <c r="D76" s="78">
        <v>1</v>
      </c>
      <c r="E76" s="80" t="s">
        <v>161</v>
      </c>
      <c r="F76" s="80" t="s">
        <v>46</v>
      </c>
      <c r="G76" s="80" t="s">
        <v>129</v>
      </c>
      <c r="H76" s="80" t="s">
        <v>166</v>
      </c>
      <c r="I76" s="81">
        <v>244</v>
      </c>
      <c r="J76" s="82"/>
      <c r="K76" s="82"/>
      <c r="L76" s="120"/>
      <c r="M76" s="125" t="e">
        <f t="shared" si="1"/>
        <v>#DIV/0!</v>
      </c>
      <c r="N76" s="151" t="s">
        <v>232</v>
      </c>
    </row>
    <row r="77" spans="1:14" s="53" customFormat="1" ht="15.75" customHeight="1">
      <c r="A77" s="66" t="s">
        <v>124</v>
      </c>
      <c r="B77" s="69">
        <v>811</v>
      </c>
      <c r="C77" s="78">
        <v>5</v>
      </c>
      <c r="D77" s="78">
        <v>2</v>
      </c>
      <c r="E77" s="80"/>
      <c r="F77" s="80"/>
      <c r="G77" s="80"/>
      <c r="H77" s="80"/>
      <c r="I77" s="81"/>
      <c r="J77" s="82">
        <v>268.5</v>
      </c>
      <c r="K77" s="82">
        <v>233.1</v>
      </c>
      <c r="L77" s="120">
        <v>0</v>
      </c>
      <c r="M77" s="125">
        <f t="shared" si="1"/>
        <v>86.81564245810056</v>
      </c>
      <c r="N77" s="151" t="s">
        <v>232</v>
      </c>
    </row>
    <row r="78" spans="1:14" s="53" customFormat="1" ht="15" customHeight="1" hidden="1">
      <c r="A78" s="66" t="s">
        <v>167</v>
      </c>
      <c r="B78" s="69">
        <v>811</v>
      </c>
      <c r="C78" s="78">
        <v>5</v>
      </c>
      <c r="D78" s="78">
        <v>2</v>
      </c>
      <c r="E78" s="80" t="s">
        <v>168</v>
      </c>
      <c r="F78" s="80" t="s">
        <v>46</v>
      </c>
      <c r="G78" s="80" t="s">
        <v>129</v>
      </c>
      <c r="H78" s="80" t="s">
        <v>130</v>
      </c>
      <c r="I78" s="81"/>
      <c r="J78" s="82"/>
      <c r="K78" s="82"/>
      <c r="L78" s="120"/>
      <c r="M78" s="125" t="e">
        <f t="shared" si="1"/>
        <v>#DIV/0!</v>
      </c>
      <c r="N78" s="109" t="e">
        <f aca="true" t="shared" si="2" ref="N78:N116">K78/L78*100</f>
        <v>#DIV/0!</v>
      </c>
    </row>
    <row r="79" spans="1:14" s="53" customFormat="1" ht="54" customHeight="1" hidden="1">
      <c r="A79" s="66" t="s">
        <v>169</v>
      </c>
      <c r="B79" s="69">
        <v>811</v>
      </c>
      <c r="C79" s="78">
        <v>5</v>
      </c>
      <c r="D79" s="78">
        <v>2</v>
      </c>
      <c r="E79" s="80" t="s">
        <v>168</v>
      </c>
      <c r="F79" s="80" t="s">
        <v>46</v>
      </c>
      <c r="G79" s="80" t="s">
        <v>129</v>
      </c>
      <c r="H79" s="80" t="s">
        <v>166</v>
      </c>
      <c r="I79" s="81"/>
      <c r="J79" s="82"/>
      <c r="K79" s="82"/>
      <c r="L79" s="120"/>
      <c r="M79" s="125" t="e">
        <f t="shared" si="1"/>
        <v>#DIV/0!</v>
      </c>
      <c r="N79" s="109" t="e">
        <f t="shared" si="2"/>
        <v>#DIV/0!</v>
      </c>
    </row>
    <row r="80" spans="1:14" s="53" customFormat="1" ht="53.25" customHeight="1" hidden="1">
      <c r="A80" s="66" t="s">
        <v>39</v>
      </c>
      <c r="B80" s="69">
        <v>811</v>
      </c>
      <c r="C80" s="78">
        <v>5</v>
      </c>
      <c r="D80" s="78">
        <v>2</v>
      </c>
      <c r="E80" s="80" t="s">
        <v>168</v>
      </c>
      <c r="F80" s="80" t="s">
        <v>46</v>
      </c>
      <c r="G80" s="80" t="s">
        <v>129</v>
      </c>
      <c r="H80" s="80" t="s">
        <v>166</v>
      </c>
      <c r="I80" s="81">
        <v>244</v>
      </c>
      <c r="J80" s="82"/>
      <c r="K80" s="82"/>
      <c r="L80" s="120"/>
      <c r="M80" s="125" t="e">
        <f aca="true" t="shared" si="3" ref="M80:M116">K80/J80*100</f>
        <v>#DIV/0!</v>
      </c>
      <c r="N80" s="109" t="e">
        <f t="shared" si="2"/>
        <v>#DIV/0!</v>
      </c>
    </row>
    <row r="81" spans="1:14" s="52" customFormat="1" ht="18.75" customHeight="1">
      <c r="A81" s="66" t="s">
        <v>57</v>
      </c>
      <c r="B81" s="69">
        <v>811</v>
      </c>
      <c r="C81" s="78">
        <v>5</v>
      </c>
      <c r="D81" s="78">
        <v>3</v>
      </c>
      <c r="E81" s="80"/>
      <c r="F81" s="80"/>
      <c r="G81" s="80"/>
      <c r="H81" s="80"/>
      <c r="I81" s="81"/>
      <c r="J81" s="82">
        <v>1831</v>
      </c>
      <c r="K81" s="82">
        <v>498.4</v>
      </c>
      <c r="L81" s="120">
        <v>404.1</v>
      </c>
      <c r="M81" s="125">
        <f t="shared" si="3"/>
        <v>27.220098306936098</v>
      </c>
      <c r="N81" s="109">
        <f t="shared" si="2"/>
        <v>123.33580796832466</v>
      </c>
    </row>
    <row r="82" spans="1:14" ht="12.75" hidden="1">
      <c r="A82" s="66" t="s">
        <v>57</v>
      </c>
      <c r="B82" s="69">
        <v>811</v>
      </c>
      <c r="C82" s="78">
        <v>5</v>
      </c>
      <c r="D82" s="78">
        <v>3</v>
      </c>
      <c r="E82" s="80" t="s">
        <v>170</v>
      </c>
      <c r="F82" s="80" t="s">
        <v>46</v>
      </c>
      <c r="G82" s="80" t="s">
        <v>129</v>
      </c>
      <c r="H82" s="80" t="s">
        <v>130</v>
      </c>
      <c r="I82" s="81"/>
      <c r="J82" s="82"/>
      <c r="K82" s="82"/>
      <c r="L82" s="120"/>
      <c r="M82" s="125" t="e">
        <f t="shared" si="3"/>
        <v>#DIV/0!</v>
      </c>
      <c r="N82" s="109" t="e">
        <f t="shared" si="2"/>
        <v>#DIV/0!</v>
      </c>
    </row>
    <row r="83" spans="1:14" ht="12.75" hidden="1">
      <c r="A83" s="66" t="s">
        <v>56</v>
      </c>
      <c r="B83" s="69">
        <v>811</v>
      </c>
      <c r="C83" s="78">
        <v>5</v>
      </c>
      <c r="D83" s="78">
        <v>3</v>
      </c>
      <c r="E83" s="80" t="s">
        <v>170</v>
      </c>
      <c r="F83" s="80" t="s">
        <v>46</v>
      </c>
      <c r="G83" s="80" t="s">
        <v>129</v>
      </c>
      <c r="H83" s="80" t="s">
        <v>147</v>
      </c>
      <c r="I83" s="81"/>
      <c r="J83" s="82"/>
      <c r="K83" s="82"/>
      <c r="L83" s="120"/>
      <c r="M83" s="125" t="e">
        <f t="shared" si="3"/>
        <v>#DIV/0!</v>
      </c>
      <c r="N83" s="109" t="e">
        <f t="shared" si="2"/>
        <v>#DIV/0!</v>
      </c>
    </row>
    <row r="84" spans="1:14" ht="47.25" customHeight="1" hidden="1">
      <c r="A84" s="66" t="s">
        <v>39</v>
      </c>
      <c r="B84" s="69">
        <v>811</v>
      </c>
      <c r="C84" s="78">
        <v>5</v>
      </c>
      <c r="D84" s="78">
        <v>3</v>
      </c>
      <c r="E84" s="80" t="s">
        <v>170</v>
      </c>
      <c r="F84" s="80" t="s">
        <v>46</v>
      </c>
      <c r="G84" s="80" t="s">
        <v>129</v>
      </c>
      <c r="H84" s="80" t="s">
        <v>147</v>
      </c>
      <c r="I84" s="81">
        <v>244</v>
      </c>
      <c r="J84" s="82"/>
      <c r="K84" s="82"/>
      <c r="L84" s="120"/>
      <c r="M84" s="125" t="e">
        <f t="shared" si="3"/>
        <v>#DIV/0!</v>
      </c>
      <c r="N84" s="109" t="e">
        <f t="shared" si="2"/>
        <v>#DIV/0!</v>
      </c>
    </row>
    <row r="85" spans="1:14" ht="12.75" hidden="1">
      <c r="A85" s="66" t="s">
        <v>55</v>
      </c>
      <c r="B85" s="69">
        <v>811</v>
      </c>
      <c r="C85" s="78">
        <v>5</v>
      </c>
      <c r="D85" s="78">
        <v>3</v>
      </c>
      <c r="E85" s="80" t="s">
        <v>170</v>
      </c>
      <c r="F85" s="80" t="s">
        <v>46</v>
      </c>
      <c r="G85" s="80" t="s">
        <v>129</v>
      </c>
      <c r="H85" s="80" t="s">
        <v>171</v>
      </c>
      <c r="I85" s="81"/>
      <c r="J85" s="82"/>
      <c r="K85" s="82"/>
      <c r="L85" s="120"/>
      <c r="M85" s="125" t="e">
        <f t="shared" si="3"/>
        <v>#DIV/0!</v>
      </c>
      <c r="N85" s="109" t="e">
        <f t="shared" si="2"/>
        <v>#DIV/0!</v>
      </c>
    </row>
    <row r="86" spans="1:14" ht="48.75" customHeight="1" hidden="1">
      <c r="A86" s="66" t="s">
        <v>39</v>
      </c>
      <c r="B86" s="69">
        <v>811</v>
      </c>
      <c r="C86" s="78">
        <v>5</v>
      </c>
      <c r="D86" s="78">
        <v>3</v>
      </c>
      <c r="E86" s="80" t="s">
        <v>170</v>
      </c>
      <c r="F86" s="80" t="s">
        <v>46</v>
      </c>
      <c r="G86" s="80" t="s">
        <v>129</v>
      </c>
      <c r="H86" s="80" t="s">
        <v>171</v>
      </c>
      <c r="I86" s="81">
        <v>244</v>
      </c>
      <c r="J86" s="82"/>
      <c r="K86" s="82"/>
      <c r="L86" s="120"/>
      <c r="M86" s="125" t="e">
        <f t="shared" si="3"/>
        <v>#DIV/0!</v>
      </c>
      <c r="N86" s="109" t="e">
        <f t="shared" si="2"/>
        <v>#DIV/0!</v>
      </c>
    </row>
    <row r="87" spans="1:14" ht="12.75" hidden="1">
      <c r="A87" s="66" t="s">
        <v>54</v>
      </c>
      <c r="B87" s="69">
        <v>811</v>
      </c>
      <c r="C87" s="78">
        <v>5</v>
      </c>
      <c r="D87" s="78">
        <v>3</v>
      </c>
      <c r="E87" s="80" t="s">
        <v>170</v>
      </c>
      <c r="F87" s="80" t="s">
        <v>46</v>
      </c>
      <c r="G87" s="80" t="s">
        <v>129</v>
      </c>
      <c r="H87" s="80" t="s">
        <v>172</v>
      </c>
      <c r="I87" s="81"/>
      <c r="J87" s="82"/>
      <c r="K87" s="82"/>
      <c r="L87" s="120"/>
      <c r="M87" s="125" t="e">
        <f t="shared" si="3"/>
        <v>#DIV/0!</v>
      </c>
      <c r="N87" s="109" t="e">
        <f t="shared" si="2"/>
        <v>#DIV/0!</v>
      </c>
    </row>
    <row r="88" spans="1:14" s="54" customFormat="1" ht="47.25" customHeight="1" hidden="1">
      <c r="A88" s="66" t="s">
        <v>39</v>
      </c>
      <c r="B88" s="69">
        <v>811</v>
      </c>
      <c r="C88" s="78">
        <v>5</v>
      </c>
      <c r="D88" s="78">
        <v>3</v>
      </c>
      <c r="E88" s="80" t="s">
        <v>170</v>
      </c>
      <c r="F88" s="80" t="s">
        <v>46</v>
      </c>
      <c r="G88" s="80" t="s">
        <v>129</v>
      </c>
      <c r="H88" s="80" t="s">
        <v>172</v>
      </c>
      <c r="I88" s="81">
        <v>244</v>
      </c>
      <c r="J88" s="82"/>
      <c r="K88" s="82"/>
      <c r="L88" s="120"/>
      <c r="M88" s="125" t="e">
        <f t="shared" si="3"/>
        <v>#DIV/0!</v>
      </c>
      <c r="N88" s="109" t="e">
        <f t="shared" si="2"/>
        <v>#DIV/0!</v>
      </c>
    </row>
    <row r="89" spans="1:14" ht="43.5" customHeight="1" hidden="1">
      <c r="A89" s="84" t="s">
        <v>173</v>
      </c>
      <c r="B89" s="69">
        <v>811</v>
      </c>
      <c r="C89" s="78">
        <v>5</v>
      </c>
      <c r="D89" s="78">
        <v>3</v>
      </c>
      <c r="E89" s="80" t="s">
        <v>170</v>
      </c>
      <c r="F89" s="80" t="s">
        <v>46</v>
      </c>
      <c r="G89" s="80" t="s">
        <v>129</v>
      </c>
      <c r="H89" s="80" t="s">
        <v>174</v>
      </c>
      <c r="I89" s="81" t="s">
        <v>175</v>
      </c>
      <c r="J89" s="82"/>
      <c r="K89" s="82"/>
      <c r="L89" s="120"/>
      <c r="M89" s="125" t="e">
        <f t="shared" si="3"/>
        <v>#DIV/0!</v>
      </c>
      <c r="N89" s="109" t="e">
        <f t="shared" si="2"/>
        <v>#DIV/0!</v>
      </c>
    </row>
    <row r="90" spans="1:14" ht="45" customHeight="1" hidden="1">
      <c r="A90" s="66" t="s">
        <v>39</v>
      </c>
      <c r="B90" s="69">
        <v>811</v>
      </c>
      <c r="C90" s="78">
        <v>5</v>
      </c>
      <c r="D90" s="78">
        <v>3</v>
      </c>
      <c r="E90" s="80" t="s">
        <v>170</v>
      </c>
      <c r="F90" s="80" t="s">
        <v>46</v>
      </c>
      <c r="G90" s="80" t="s">
        <v>129</v>
      </c>
      <c r="H90" s="80" t="s">
        <v>174</v>
      </c>
      <c r="I90" s="81">
        <v>244</v>
      </c>
      <c r="J90" s="82"/>
      <c r="K90" s="82"/>
      <c r="L90" s="120"/>
      <c r="M90" s="125" t="e">
        <f t="shared" si="3"/>
        <v>#DIV/0!</v>
      </c>
      <c r="N90" s="109" t="e">
        <f t="shared" si="2"/>
        <v>#DIV/0!</v>
      </c>
    </row>
    <row r="91" spans="1:14" s="144" customFormat="1" ht="27.75" customHeight="1" hidden="1">
      <c r="A91" s="140" t="s">
        <v>217</v>
      </c>
      <c r="B91" s="117"/>
      <c r="C91" s="141">
        <v>5</v>
      </c>
      <c r="D91" s="141">
        <v>5</v>
      </c>
      <c r="E91" s="142"/>
      <c r="F91" s="142"/>
      <c r="G91" s="142"/>
      <c r="H91" s="142"/>
      <c r="I91" s="143"/>
      <c r="J91" s="120"/>
      <c r="K91" s="120"/>
      <c r="L91" s="120">
        <v>69.3</v>
      </c>
      <c r="M91" s="125"/>
      <c r="N91" s="109">
        <f t="shared" si="2"/>
        <v>0</v>
      </c>
    </row>
    <row r="92" spans="1:14" s="43" customFormat="1" ht="12.75">
      <c r="A92" s="65" t="s">
        <v>53</v>
      </c>
      <c r="B92" s="72">
        <v>811</v>
      </c>
      <c r="C92" s="74">
        <v>7</v>
      </c>
      <c r="D92" s="74">
        <v>0</v>
      </c>
      <c r="E92" s="75"/>
      <c r="F92" s="75"/>
      <c r="G92" s="75"/>
      <c r="H92" s="75"/>
      <c r="I92" s="76"/>
      <c r="J92" s="77">
        <f>J93</f>
        <v>2.9</v>
      </c>
      <c r="K92" s="77">
        <f>K93</f>
        <v>0.7</v>
      </c>
      <c r="L92" s="119">
        <f>L93</f>
        <v>0</v>
      </c>
      <c r="M92" s="124">
        <f t="shared" si="3"/>
        <v>24.137931034482758</v>
      </c>
      <c r="N92" s="151" t="s">
        <v>232</v>
      </c>
    </row>
    <row r="93" spans="1:14" ht="12.75">
      <c r="A93" s="66" t="s">
        <v>52</v>
      </c>
      <c r="B93" s="69">
        <v>811</v>
      </c>
      <c r="C93" s="78">
        <v>7</v>
      </c>
      <c r="D93" s="78">
        <v>7</v>
      </c>
      <c r="E93" s="80"/>
      <c r="F93" s="80"/>
      <c r="G93" s="80"/>
      <c r="H93" s="80"/>
      <c r="I93" s="81"/>
      <c r="J93" s="82">
        <v>2.9</v>
      </c>
      <c r="K93" s="82">
        <v>0.7</v>
      </c>
      <c r="L93" s="120">
        <v>0</v>
      </c>
      <c r="M93" s="125">
        <f t="shared" si="3"/>
        <v>24.137931034482758</v>
      </c>
      <c r="N93" s="151" t="s">
        <v>232</v>
      </c>
    </row>
    <row r="94" spans="1:14" ht="12.75" hidden="1">
      <c r="A94" s="66" t="s">
        <v>52</v>
      </c>
      <c r="B94" s="69">
        <v>811</v>
      </c>
      <c r="C94" s="78">
        <v>7</v>
      </c>
      <c r="D94" s="78">
        <v>7</v>
      </c>
      <c r="E94" s="80" t="s">
        <v>58</v>
      </c>
      <c r="F94" s="80" t="s">
        <v>46</v>
      </c>
      <c r="G94" s="80" t="s">
        <v>129</v>
      </c>
      <c r="H94" s="80" t="s">
        <v>130</v>
      </c>
      <c r="I94" s="81"/>
      <c r="J94" s="82"/>
      <c r="K94" s="82"/>
      <c r="L94" s="120"/>
      <c r="M94" s="125" t="e">
        <f t="shared" si="3"/>
        <v>#DIV/0!</v>
      </c>
      <c r="N94" s="109" t="e">
        <f t="shared" si="2"/>
        <v>#DIV/0!</v>
      </c>
    </row>
    <row r="95" spans="1:14" ht="86.25" customHeight="1" hidden="1">
      <c r="A95" s="66" t="s">
        <v>51</v>
      </c>
      <c r="B95" s="69">
        <v>811</v>
      </c>
      <c r="C95" s="78">
        <v>7</v>
      </c>
      <c r="D95" s="78">
        <v>7</v>
      </c>
      <c r="E95" s="80" t="s">
        <v>58</v>
      </c>
      <c r="F95" s="80" t="s">
        <v>46</v>
      </c>
      <c r="G95" s="80" t="s">
        <v>129</v>
      </c>
      <c r="H95" s="80" t="s">
        <v>176</v>
      </c>
      <c r="I95" s="81"/>
      <c r="J95" s="82"/>
      <c r="K95" s="82"/>
      <c r="L95" s="120"/>
      <c r="M95" s="125" t="e">
        <f t="shared" si="3"/>
        <v>#DIV/0!</v>
      </c>
      <c r="N95" s="109" t="e">
        <f t="shared" si="2"/>
        <v>#DIV/0!</v>
      </c>
    </row>
    <row r="96" spans="1:14" ht="12.75" hidden="1">
      <c r="A96" s="66" t="s">
        <v>47</v>
      </c>
      <c r="B96" s="69">
        <v>811</v>
      </c>
      <c r="C96" s="78">
        <v>7</v>
      </c>
      <c r="D96" s="78">
        <v>7</v>
      </c>
      <c r="E96" s="80" t="s">
        <v>58</v>
      </c>
      <c r="F96" s="80" t="s">
        <v>46</v>
      </c>
      <c r="G96" s="80" t="s">
        <v>129</v>
      </c>
      <c r="H96" s="80" t="s">
        <v>176</v>
      </c>
      <c r="I96" s="81">
        <v>540</v>
      </c>
      <c r="J96" s="82"/>
      <c r="K96" s="82"/>
      <c r="L96" s="120"/>
      <c r="M96" s="125" t="e">
        <f t="shared" si="3"/>
        <v>#DIV/0!</v>
      </c>
      <c r="N96" s="109" t="e">
        <f t="shared" si="2"/>
        <v>#DIV/0!</v>
      </c>
    </row>
    <row r="97" spans="1:14" s="149" customFormat="1" ht="15" customHeight="1" hidden="1">
      <c r="A97" s="145" t="s">
        <v>49</v>
      </c>
      <c r="B97" s="118">
        <v>811</v>
      </c>
      <c r="C97" s="146">
        <v>8</v>
      </c>
      <c r="D97" s="146">
        <v>0</v>
      </c>
      <c r="E97" s="147"/>
      <c r="F97" s="147"/>
      <c r="G97" s="147"/>
      <c r="H97" s="147"/>
      <c r="I97" s="148"/>
      <c r="J97" s="119">
        <f>J98</f>
        <v>0</v>
      </c>
      <c r="K97" s="119">
        <f>K98</f>
        <v>0</v>
      </c>
      <c r="L97" s="119">
        <f>L98</f>
        <v>0</v>
      </c>
      <c r="M97" s="125" t="e">
        <f t="shared" si="3"/>
        <v>#DIV/0!</v>
      </c>
      <c r="N97" s="109" t="e">
        <f t="shared" si="2"/>
        <v>#DIV/0!</v>
      </c>
    </row>
    <row r="98" spans="1:14" s="144" customFormat="1" ht="12.75" hidden="1">
      <c r="A98" s="140" t="s">
        <v>48</v>
      </c>
      <c r="B98" s="117">
        <v>811</v>
      </c>
      <c r="C98" s="141">
        <v>8</v>
      </c>
      <c r="D98" s="141">
        <v>4</v>
      </c>
      <c r="E98" s="142"/>
      <c r="F98" s="142"/>
      <c r="G98" s="142"/>
      <c r="H98" s="142"/>
      <c r="I98" s="143"/>
      <c r="J98" s="120"/>
      <c r="K98" s="120"/>
      <c r="L98" s="120">
        <v>0</v>
      </c>
      <c r="M98" s="125" t="e">
        <f t="shared" si="3"/>
        <v>#DIV/0!</v>
      </c>
      <c r="N98" s="109" t="e">
        <f t="shared" si="2"/>
        <v>#DIV/0!</v>
      </c>
    </row>
    <row r="99" spans="1:14" ht="12.75" hidden="1">
      <c r="A99" s="66" t="s">
        <v>48</v>
      </c>
      <c r="B99" s="69">
        <v>811</v>
      </c>
      <c r="C99" s="78">
        <v>8</v>
      </c>
      <c r="D99" s="78">
        <v>1</v>
      </c>
      <c r="E99" s="80" t="s">
        <v>177</v>
      </c>
      <c r="F99" s="80" t="s">
        <v>46</v>
      </c>
      <c r="G99" s="80" t="s">
        <v>129</v>
      </c>
      <c r="H99" s="80" t="s">
        <v>130</v>
      </c>
      <c r="I99" s="81"/>
      <c r="J99" s="82"/>
      <c r="K99" s="82"/>
      <c r="L99" s="120"/>
      <c r="M99" s="125" t="e">
        <f t="shared" si="3"/>
        <v>#DIV/0!</v>
      </c>
      <c r="N99" s="109" t="e">
        <f t="shared" si="2"/>
        <v>#DIV/0!</v>
      </c>
    </row>
    <row r="100" spans="1:14" ht="57.75" customHeight="1" hidden="1">
      <c r="A100" s="66" t="s">
        <v>178</v>
      </c>
      <c r="B100" s="69">
        <v>811</v>
      </c>
      <c r="C100" s="78">
        <v>8</v>
      </c>
      <c r="D100" s="78">
        <v>1</v>
      </c>
      <c r="E100" s="78">
        <v>89</v>
      </c>
      <c r="F100" s="80" t="s">
        <v>46</v>
      </c>
      <c r="G100" s="80" t="s">
        <v>129</v>
      </c>
      <c r="H100" s="80" t="s">
        <v>179</v>
      </c>
      <c r="I100" s="81"/>
      <c r="J100" s="82"/>
      <c r="K100" s="82"/>
      <c r="L100" s="120"/>
      <c r="M100" s="125" t="e">
        <f t="shared" si="3"/>
        <v>#DIV/0!</v>
      </c>
      <c r="N100" s="109" t="e">
        <f t="shared" si="2"/>
        <v>#DIV/0!</v>
      </c>
    </row>
    <row r="101" spans="1:14" ht="17.25" customHeight="1" hidden="1">
      <c r="A101" s="66" t="s">
        <v>47</v>
      </c>
      <c r="B101" s="69">
        <v>811</v>
      </c>
      <c r="C101" s="78">
        <v>8</v>
      </c>
      <c r="D101" s="78">
        <v>1</v>
      </c>
      <c r="E101" s="78">
        <v>89</v>
      </c>
      <c r="F101" s="80" t="s">
        <v>46</v>
      </c>
      <c r="G101" s="80" t="s">
        <v>129</v>
      </c>
      <c r="H101" s="80" t="s">
        <v>179</v>
      </c>
      <c r="I101" s="81">
        <v>540</v>
      </c>
      <c r="J101" s="82"/>
      <c r="K101" s="82"/>
      <c r="L101" s="120"/>
      <c r="M101" s="125" t="e">
        <f t="shared" si="3"/>
        <v>#DIV/0!</v>
      </c>
      <c r="N101" s="109" t="e">
        <f t="shared" si="2"/>
        <v>#DIV/0!</v>
      </c>
    </row>
    <row r="102" spans="1:14" s="50" customFormat="1" ht="16.5" customHeight="1">
      <c r="A102" s="65" t="s">
        <v>45</v>
      </c>
      <c r="B102" s="72">
        <v>811</v>
      </c>
      <c r="C102" s="74">
        <v>10</v>
      </c>
      <c r="D102" s="74">
        <v>0</v>
      </c>
      <c r="E102" s="74"/>
      <c r="F102" s="74"/>
      <c r="G102" s="75"/>
      <c r="H102" s="75"/>
      <c r="I102" s="76"/>
      <c r="J102" s="77">
        <f>J103</f>
        <v>248.8</v>
      </c>
      <c r="K102" s="77">
        <f>K103</f>
        <v>62.2</v>
      </c>
      <c r="L102" s="119">
        <f>L103</f>
        <v>41.5</v>
      </c>
      <c r="M102" s="124">
        <f t="shared" si="3"/>
        <v>25</v>
      </c>
      <c r="N102" s="109">
        <f t="shared" si="2"/>
        <v>149.87951807228916</v>
      </c>
    </row>
    <row r="103" spans="1:14" s="51" customFormat="1" ht="12.75">
      <c r="A103" s="66" t="s">
        <v>44</v>
      </c>
      <c r="B103" s="69">
        <v>811</v>
      </c>
      <c r="C103" s="78">
        <v>10</v>
      </c>
      <c r="D103" s="78">
        <v>1</v>
      </c>
      <c r="E103" s="78"/>
      <c r="F103" s="78"/>
      <c r="G103" s="80"/>
      <c r="H103" s="80"/>
      <c r="I103" s="81"/>
      <c r="J103" s="83">
        <v>248.8</v>
      </c>
      <c r="K103" s="83">
        <v>62.2</v>
      </c>
      <c r="L103" s="121">
        <v>41.5</v>
      </c>
      <c r="M103" s="125">
        <f t="shared" si="3"/>
        <v>25</v>
      </c>
      <c r="N103" s="109">
        <f t="shared" si="2"/>
        <v>149.87951807228916</v>
      </c>
    </row>
    <row r="104" spans="1:14" s="51" customFormat="1" ht="12.75" hidden="1">
      <c r="A104" s="66" t="s">
        <v>44</v>
      </c>
      <c r="B104" s="69">
        <v>811</v>
      </c>
      <c r="C104" s="78">
        <v>10</v>
      </c>
      <c r="D104" s="78">
        <v>1</v>
      </c>
      <c r="E104" s="78">
        <v>97</v>
      </c>
      <c r="F104" s="80">
        <v>0</v>
      </c>
      <c r="G104" s="80" t="s">
        <v>129</v>
      </c>
      <c r="H104" s="80" t="s">
        <v>130</v>
      </c>
      <c r="I104" s="81"/>
      <c r="J104" s="83"/>
      <c r="K104" s="83"/>
      <c r="L104" s="121"/>
      <c r="M104" s="125" t="e">
        <f t="shared" si="3"/>
        <v>#DIV/0!</v>
      </c>
      <c r="N104" s="109" t="e">
        <f t="shared" si="2"/>
        <v>#DIV/0!</v>
      </c>
    </row>
    <row r="105" spans="1:14" s="51" customFormat="1" ht="12.75" hidden="1">
      <c r="A105" s="66" t="s">
        <v>180</v>
      </c>
      <c r="B105" s="69">
        <v>811</v>
      </c>
      <c r="C105" s="78">
        <v>10</v>
      </c>
      <c r="D105" s="78">
        <v>1</v>
      </c>
      <c r="E105" s="78">
        <v>97</v>
      </c>
      <c r="F105" s="80" t="s">
        <v>46</v>
      </c>
      <c r="G105" s="80" t="s">
        <v>129</v>
      </c>
      <c r="H105" s="80" t="s">
        <v>181</v>
      </c>
      <c r="I105" s="81"/>
      <c r="J105" s="83"/>
      <c r="K105" s="83"/>
      <c r="L105" s="121"/>
      <c r="M105" s="125" t="e">
        <f t="shared" si="3"/>
        <v>#DIV/0!</v>
      </c>
      <c r="N105" s="109" t="e">
        <f t="shared" si="2"/>
        <v>#DIV/0!</v>
      </c>
    </row>
    <row r="106" spans="1:14" s="51" customFormat="1" ht="18" customHeight="1" hidden="1">
      <c r="A106" s="66" t="s">
        <v>43</v>
      </c>
      <c r="B106" s="69">
        <v>811</v>
      </c>
      <c r="C106" s="78">
        <v>10</v>
      </c>
      <c r="D106" s="78">
        <v>1</v>
      </c>
      <c r="E106" s="78">
        <v>97</v>
      </c>
      <c r="F106" s="80" t="s">
        <v>46</v>
      </c>
      <c r="G106" s="80" t="s">
        <v>129</v>
      </c>
      <c r="H106" s="80" t="s">
        <v>181</v>
      </c>
      <c r="I106" s="81">
        <v>312</v>
      </c>
      <c r="J106" s="83"/>
      <c r="K106" s="83"/>
      <c r="L106" s="121"/>
      <c r="M106" s="125" t="e">
        <f t="shared" si="3"/>
        <v>#DIV/0!</v>
      </c>
      <c r="N106" s="109" t="e">
        <f t="shared" si="2"/>
        <v>#DIV/0!</v>
      </c>
    </row>
    <row r="107" spans="1:14" s="51" customFormat="1" ht="15" customHeight="1" hidden="1">
      <c r="A107" s="66" t="s">
        <v>182</v>
      </c>
      <c r="B107" s="69">
        <v>811</v>
      </c>
      <c r="C107" s="78">
        <v>10</v>
      </c>
      <c r="D107" s="78">
        <v>3</v>
      </c>
      <c r="E107" s="78"/>
      <c r="F107" s="80"/>
      <c r="G107" s="80"/>
      <c r="H107" s="81"/>
      <c r="I107" s="81"/>
      <c r="J107" s="83"/>
      <c r="K107" s="83"/>
      <c r="L107" s="121"/>
      <c r="M107" s="125" t="e">
        <f t="shared" si="3"/>
        <v>#DIV/0!</v>
      </c>
      <c r="N107" s="109" t="e">
        <f t="shared" si="2"/>
        <v>#DIV/0!</v>
      </c>
    </row>
    <row r="108" spans="1:14" s="51" customFormat="1" ht="61.5" customHeight="1" hidden="1">
      <c r="A108" s="66" t="s">
        <v>183</v>
      </c>
      <c r="B108" s="69">
        <v>811</v>
      </c>
      <c r="C108" s="78">
        <v>10</v>
      </c>
      <c r="D108" s="78">
        <v>3</v>
      </c>
      <c r="E108" s="78">
        <v>79</v>
      </c>
      <c r="F108" s="80" t="s">
        <v>46</v>
      </c>
      <c r="G108" s="80" t="s">
        <v>129</v>
      </c>
      <c r="H108" s="81" t="s">
        <v>184</v>
      </c>
      <c r="I108" s="81"/>
      <c r="J108" s="83"/>
      <c r="K108" s="83"/>
      <c r="L108" s="121"/>
      <c r="M108" s="125" t="e">
        <f t="shared" si="3"/>
        <v>#DIV/0!</v>
      </c>
      <c r="N108" s="109" t="e">
        <f t="shared" si="2"/>
        <v>#DIV/0!</v>
      </c>
    </row>
    <row r="109" spans="1:14" s="51" customFormat="1" ht="17.25" customHeight="1" hidden="1">
      <c r="A109" s="66" t="s">
        <v>185</v>
      </c>
      <c r="B109" s="69">
        <v>811</v>
      </c>
      <c r="C109" s="78">
        <v>10</v>
      </c>
      <c r="D109" s="78">
        <v>3</v>
      </c>
      <c r="E109" s="78">
        <v>79</v>
      </c>
      <c r="F109" s="80" t="s">
        <v>46</v>
      </c>
      <c r="G109" s="80" t="s">
        <v>129</v>
      </c>
      <c r="H109" s="81" t="s">
        <v>184</v>
      </c>
      <c r="I109" s="81">
        <v>322</v>
      </c>
      <c r="J109" s="83"/>
      <c r="K109" s="83"/>
      <c r="L109" s="121"/>
      <c r="M109" s="125" t="e">
        <f t="shared" si="3"/>
        <v>#DIV/0!</v>
      </c>
      <c r="N109" s="109" t="e">
        <f t="shared" si="2"/>
        <v>#DIV/0!</v>
      </c>
    </row>
    <row r="110" spans="1:14" s="51" customFormat="1" ht="99" customHeight="1" hidden="1">
      <c r="A110" s="66" t="s">
        <v>186</v>
      </c>
      <c r="B110" s="69">
        <v>811</v>
      </c>
      <c r="C110" s="78">
        <v>10</v>
      </c>
      <c r="D110" s="78">
        <v>3</v>
      </c>
      <c r="E110" s="78">
        <v>98</v>
      </c>
      <c r="F110" s="80" t="s">
        <v>46</v>
      </c>
      <c r="G110" s="80" t="s">
        <v>129</v>
      </c>
      <c r="H110" s="81">
        <v>20110</v>
      </c>
      <c r="I110" s="81"/>
      <c r="J110" s="83"/>
      <c r="K110" s="83"/>
      <c r="L110" s="121"/>
      <c r="M110" s="125" t="e">
        <f t="shared" si="3"/>
        <v>#DIV/0!</v>
      </c>
      <c r="N110" s="109" t="e">
        <f t="shared" si="2"/>
        <v>#DIV/0!</v>
      </c>
    </row>
    <row r="111" spans="1:14" s="51" customFormat="1" ht="16.5" customHeight="1" hidden="1">
      <c r="A111" s="66" t="s">
        <v>47</v>
      </c>
      <c r="B111" s="69">
        <v>811</v>
      </c>
      <c r="C111" s="78">
        <v>10</v>
      </c>
      <c r="D111" s="78">
        <v>3</v>
      </c>
      <c r="E111" s="78">
        <v>98</v>
      </c>
      <c r="F111" s="80" t="s">
        <v>46</v>
      </c>
      <c r="G111" s="80" t="s">
        <v>129</v>
      </c>
      <c r="H111" s="81">
        <v>20110</v>
      </c>
      <c r="I111" s="81">
        <v>540</v>
      </c>
      <c r="J111" s="83"/>
      <c r="K111" s="83"/>
      <c r="L111" s="121"/>
      <c r="M111" s="125" t="e">
        <f t="shared" si="3"/>
        <v>#DIV/0!</v>
      </c>
      <c r="N111" s="109" t="e">
        <f t="shared" si="2"/>
        <v>#DIV/0!</v>
      </c>
    </row>
    <row r="112" spans="1:14" s="160" customFormat="1" ht="18" customHeight="1" hidden="1">
      <c r="A112" s="152" t="s">
        <v>42</v>
      </c>
      <c r="B112" s="153">
        <v>811</v>
      </c>
      <c r="C112" s="154">
        <v>11</v>
      </c>
      <c r="D112" s="154">
        <v>0</v>
      </c>
      <c r="E112" s="155"/>
      <c r="F112" s="155"/>
      <c r="G112" s="155"/>
      <c r="H112" s="155"/>
      <c r="I112" s="156"/>
      <c r="J112" s="157">
        <f>J113</f>
        <v>0</v>
      </c>
      <c r="K112" s="157">
        <f>K113</f>
        <v>0</v>
      </c>
      <c r="L112" s="157">
        <f>L113</f>
        <v>0</v>
      </c>
      <c r="M112" s="158" t="e">
        <f t="shared" si="3"/>
        <v>#DIV/0!</v>
      </c>
      <c r="N112" s="159" t="s">
        <v>232</v>
      </c>
    </row>
    <row r="113" spans="1:15" s="168" customFormat="1" ht="12.75" hidden="1">
      <c r="A113" s="161" t="s">
        <v>41</v>
      </c>
      <c r="B113" s="162">
        <v>811</v>
      </c>
      <c r="C113" s="163">
        <v>11</v>
      </c>
      <c r="D113" s="163">
        <v>1</v>
      </c>
      <c r="E113" s="164"/>
      <c r="F113" s="164"/>
      <c r="G113" s="164"/>
      <c r="H113" s="164"/>
      <c r="I113" s="165"/>
      <c r="J113" s="166">
        <v>0</v>
      </c>
      <c r="K113" s="166">
        <v>0</v>
      </c>
      <c r="L113" s="166">
        <v>0</v>
      </c>
      <c r="M113" s="158" t="e">
        <f t="shared" si="3"/>
        <v>#DIV/0!</v>
      </c>
      <c r="N113" s="159" t="s">
        <v>232</v>
      </c>
      <c r="O113" s="167"/>
    </row>
    <row r="114" spans="1:14" ht="33.75" customHeight="1" hidden="1">
      <c r="A114" s="66" t="s">
        <v>40</v>
      </c>
      <c r="B114" s="69">
        <v>811</v>
      </c>
      <c r="C114" s="78">
        <v>11</v>
      </c>
      <c r="D114" s="78">
        <v>1</v>
      </c>
      <c r="E114" s="80" t="s">
        <v>187</v>
      </c>
      <c r="F114" s="80" t="s">
        <v>46</v>
      </c>
      <c r="G114" s="80" t="s">
        <v>129</v>
      </c>
      <c r="H114" s="80" t="s">
        <v>188</v>
      </c>
      <c r="I114" s="81"/>
      <c r="J114" s="82">
        <f>J115</f>
        <v>59.1</v>
      </c>
      <c r="K114" s="82">
        <f>K115</f>
        <v>0</v>
      </c>
      <c r="L114" s="120">
        <f>L115</f>
        <v>0</v>
      </c>
      <c r="M114" s="125">
        <f t="shared" si="3"/>
        <v>0</v>
      </c>
      <c r="N114" s="109" t="e">
        <f t="shared" si="2"/>
        <v>#DIV/0!</v>
      </c>
    </row>
    <row r="115" spans="1:14" ht="48.75" customHeight="1" hidden="1">
      <c r="A115" s="66" t="s">
        <v>39</v>
      </c>
      <c r="B115" s="69">
        <v>811</v>
      </c>
      <c r="C115" s="78">
        <v>11</v>
      </c>
      <c r="D115" s="78">
        <v>1</v>
      </c>
      <c r="E115" s="80" t="s">
        <v>187</v>
      </c>
      <c r="F115" s="80" t="s">
        <v>46</v>
      </c>
      <c r="G115" s="80" t="s">
        <v>129</v>
      </c>
      <c r="H115" s="80" t="s">
        <v>188</v>
      </c>
      <c r="I115" s="81">
        <v>244</v>
      </c>
      <c r="J115" s="82">
        <v>59.1</v>
      </c>
      <c r="K115" s="82">
        <v>0</v>
      </c>
      <c r="L115" s="120">
        <v>0</v>
      </c>
      <c r="M115" s="125">
        <f t="shared" si="3"/>
        <v>0</v>
      </c>
      <c r="N115" s="109" t="e">
        <f t="shared" si="2"/>
        <v>#DIV/0!</v>
      </c>
    </row>
    <row r="116" spans="1:14" ht="12.75">
      <c r="A116" s="65" t="s">
        <v>38</v>
      </c>
      <c r="B116" s="72"/>
      <c r="C116" s="74"/>
      <c r="D116" s="74"/>
      <c r="E116" s="75"/>
      <c r="F116" s="75"/>
      <c r="G116" s="75"/>
      <c r="H116" s="75"/>
      <c r="I116" s="76"/>
      <c r="J116" s="77">
        <f>J12+J53+J59+J65+J70+J92+J97+J102+J112</f>
        <v>6929.799999999999</v>
      </c>
      <c r="K116" s="77">
        <f>K12+K53+K59+K65+K70+K92+K97+K102+K112</f>
        <v>1623.6000000000001</v>
      </c>
      <c r="L116" s="119">
        <f>L12+L53+L59+L65+L70+L92+L97+L102+L112</f>
        <v>1139.3</v>
      </c>
      <c r="M116" s="125">
        <f t="shared" si="3"/>
        <v>23.429247597333262</v>
      </c>
      <c r="N116" s="109">
        <f t="shared" si="2"/>
        <v>142.5085578864215</v>
      </c>
    </row>
    <row r="117" spans="1:10" ht="15.75" customHeight="1">
      <c r="A117" s="55"/>
      <c r="B117" s="56"/>
      <c r="C117" s="57"/>
      <c r="D117" s="57"/>
      <c r="E117" s="58"/>
      <c r="F117" s="58"/>
      <c r="G117" s="58"/>
      <c r="H117" s="58"/>
      <c r="I117" s="59"/>
      <c r="J117" s="60"/>
    </row>
    <row r="118" spans="8:10" ht="12.75">
      <c r="H118" s="62"/>
      <c r="J118" s="64"/>
    </row>
    <row r="120" ht="12.75">
      <c r="J120" s="62"/>
    </row>
    <row r="121" ht="12.75">
      <c r="J121" s="62"/>
    </row>
  </sheetData>
  <sheetProtection/>
  <mergeCells count="9">
    <mergeCell ref="C9:D9"/>
    <mergeCell ref="E9:H9"/>
    <mergeCell ref="E10:H10"/>
    <mergeCell ref="A6:N6"/>
    <mergeCell ref="B1:K1"/>
    <mergeCell ref="B2:K2"/>
    <mergeCell ref="B3:K3"/>
    <mergeCell ref="B4:K4"/>
    <mergeCell ref="A7:N7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view="pageBreakPreview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84" t="s">
        <v>35</v>
      </c>
      <c r="D1" s="197"/>
      <c r="E1" s="197"/>
    </row>
    <row r="2" spans="3:5" ht="12.75">
      <c r="C2" s="184" t="s">
        <v>36</v>
      </c>
      <c r="D2" s="197"/>
      <c r="E2" s="197"/>
    </row>
    <row r="3" spans="3:5" ht="12.75">
      <c r="C3" s="184" t="s">
        <v>37</v>
      </c>
      <c r="D3" s="197"/>
      <c r="E3" s="197"/>
    </row>
    <row r="4" spans="3:5" ht="12.75">
      <c r="C4" s="185" t="s">
        <v>235</v>
      </c>
      <c r="D4" s="197"/>
      <c r="E4" s="197"/>
    </row>
    <row r="5" spans="3:5" ht="12.75">
      <c r="C5" s="184" t="s">
        <v>122</v>
      </c>
      <c r="D5" s="197"/>
      <c r="E5" s="197"/>
    </row>
    <row r="7" spans="1:9" ht="15">
      <c r="A7" s="195" t="s">
        <v>98</v>
      </c>
      <c r="B7" s="196"/>
      <c r="C7" s="196"/>
      <c r="D7" s="196"/>
      <c r="E7" s="1"/>
      <c r="F7" s="13"/>
      <c r="G7" s="13"/>
      <c r="H7" s="13"/>
      <c r="I7" s="13"/>
    </row>
    <row r="8" spans="1:9" ht="15">
      <c r="A8" s="195" t="s">
        <v>99</v>
      </c>
      <c r="B8" s="196"/>
      <c r="C8" s="196"/>
      <c r="D8" s="196"/>
      <c r="E8" s="1"/>
      <c r="F8" s="14"/>
      <c r="G8" s="14"/>
      <c r="H8" s="14"/>
      <c r="I8" s="14"/>
    </row>
    <row r="9" spans="1:9" ht="15">
      <c r="A9" s="195" t="s">
        <v>225</v>
      </c>
      <c r="B9" s="196"/>
      <c r="C9" s="196"/>
      <c r="D9" s="196"/>
      <c r="E9" s="1"/>
      <c r="F9" s="14"/>
      <c r="G9" s="14"/>
      <c r="H9" s="14"/>
      <c r="I9" s="14"/>
    </row>
    <row r="11" ht="12.75">
      <c r="D11" s="16" t="s">
        <v>100</v>
      </c>
    </row>
    <row r="12" spans="1:5" ht="40.5" customHeight="1">
      <c r="A12" s="17" t="s">
        <v>101</v>
      </c>
      <c r="B12" s="17" t="s">
        <v>102</v>
      </c>
      <c r="C12" s="17" t="s">
        <v>103</v>
      </c>
      <c r="D12" s="17" t="s">
        <v>203</v>
      </c>
      <c r="E12" s="15"/>
    </row>
    <row r="13" spans="1:5" ht="39.75" customHeight="1">
      <c r="A13" s="6" t="s">
        <v>104</v>
      </c>
      <c r="B13" s="5" t="s">
        <v>105</v>
      </c>
      <c r="C13" s="85">
        <f>C14</f>
        <v>295.5</v>
      </c>
      <c r="D13" s="85">
        <f>D14</f>
        <v>37.59999999999991</v>
      </c>
      <c r="E13" s="15"/>
    </row>
    <row r="14" spans="1:5" ht="30.75" customHeight="1">
      <c r="A14" s="6" t="s">
        <v>106</v>
      </c>
      <c r="B14" s="5" t="s">
        <v>107</v>
      </c>
      <c r="C14" s="85">
        <f>C15+C18</f>
        <v>295.5</v>
      </c>
      <c r="D14" s="85">
        <f>D18+D17</f>
        <v>37.59999999999991</v>
      </c>
      <c r="E14" s="15"/>
    </row>
    <row r="15" spans="1:5" ht="25.5">
      <c r="A15" s="6" t="s">
        <v>108</v>
      </c>
      <c r="B15" s="5" t="s">
        <v>109</v>
      </c>
      <c r="C15" s="86">
        <v>-6634.2</v>
      </c>
      <c r="D15" s="86">
        <v>-1620.2</v>
      </c>
      <c r="E15" s="15"/>
    </row>
    <row r="16" spans="1:5" ht="27" customHeight="1">
      <c r="A16" s="6" t="s">
        <v>110</v>
      </c>
      <c r="B16" s="5" t="s">
        <v>111</v>
      </c>
      <c r="C16" s="85">
        <f>C15</f>
        <v>-6634.2</v>
      </c>
      <c r="D16" s="85">
        <f>D15</f>
        <v>-1620.2</v>
      </c>
      <c r="E16" s="15"/>
    </row>
    <row r="17" spans="1:5" ht="27" customHeight="1">
      <c r="A17" s="6" t="s">
        <v>112</v>
      </c>
      <c r="B17" s="5" t="s">
        <v>113</v>
      </c>
      <c r="C17" s="85">
        <f>C15</f>
        <v>-6634.2</v>
      </c>
      <c r="D17" s="85">
        <f>D15</f>
        <v>-1620.2</v>
      </c>
      <c r="E17" s="15"/>
    </row>
    <row r="18" spans="1:5" ht="25.5">
      <c r="A18" s="6" t="s">
        <v>114</v>
      </c>
      <c r="B18" s="5" t="s">
        <v>115</v>
      </c>
      <c r="C18" s="87">
        <v>6929.7</v>
      </c>
      <c r="D18" s="87">
        <v>1657.8</v>
      </c>
      <c r="E18" s="15"/>
    </row>
    <row r="19" spans="1:5" ht="33.75" customHeight="1">
      <c r="A19" s="6" t="s">
        <v>116</v>
      </c>
      <c r="B19" s="5" t="s">
        <v>117</v>
      </c>
      <c r="C19" s="85">
        <f aca="true" t="shared" si="0" ref="C19:D21">C18</f>
        <v>6929.7</v>
      </c>
      <c r="D19" s="85">
        <f t="shared" si="0"/>
        <v>1657.8</v>
      </c>
      <c r="E19" s="15"/>
    </row>
    <row r="20" spans="1:5" ht="29.25" customHeight="1">
      <c r="A20" s="6" t="s">
        <v>118</v>
      </c>
      <c r="B20" s="5" t="s">
        <v>119</v>
      </c>
      <c r="C20" s="85">
        <f t="shared" si="0"/>
        <v>6929.7</v>
      </c>
      <c r="D20" s="85">
        <f t="shared" si="0"/>
        <v>1657.8</v>
      </c>
      <c r="E20" s="15"/>
    </row>
    <row r="21" spans="1:5" ht="41.25" customHeight="1">
      <c r="A21" s="6" t="s">
        <v>120</v>
      </c>
      <c r="B21" s="5" t="s">
        <v>121</v>
      </c>
      <c r="C21" s="85">
        <f t="shared" si="0"/>
        <v>6929.7</v>
      </c>
      <c r="D21" s="85">
        <f t="shared" si="0"/>
        <v>1657.8</v>
      </c>
      <c r="E21" s="15"/>
    </row>
    <row r="22" ht="12.75">
      <c r="E22" s="15"/>
    </row>
    <row r="23" ht="12.75">
      <c r="E23" s="15"/>
    </row>
  </sheetData>
  <sheetProtection/>
  <mergeCells count="8">
    <mergeCell ref="A8:D8"/>
    <mergeCell ref="A9:D9"/>
    <mergeCell ref="A7:D7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2020-04-21T14:00:25Z</cp:lastPrinted>
  <dcterms:created xsi:type="dcterms:W3CDTF">2015-09-21T08:31:07Z</dcterms:created>
  <dcterms:modified xsi:type="dcterms:W3CDTF">2021-04-30T08:44:20Z</dcterms:modified>
  <cp:category/>
  <cp:version/>
  <cp:contentType/>
  <cp:contentStatus/>
</cp:coreProperties>
</file>